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проме_аттест" sheetId="2" r:id="rId5"/>
    <sheet state="visible" name="конс" sheetId="3" r:id="rId6"/>
    <sheet state="visible" name="сам_раб" sheetId="4" r:id="rId7"/>
    <sheet state="visible" name="Лист2" sheetId="5" r:id="rId8"/>
    <sheet state="visible" name="Лист3" sheetId="6" r:id="rId9"/>
  </sheets>
  <definedNames/>
  <calcPr/>
  <extLst>
    <ext uri="GoogleSheetsCustomDataVersion2">
      <go:sheetsCustomData xmlns:go="http://customooxmlschemas.google.com/" r:id="rId10" roundtripDataChecksum="KUloBvfcBCudCWIENvzBUeKKVqpmRBd0CeBtrHurSS0="/>
    </ext>
  </extLst>
</workbook>
</file>

<file path=xl/sharedStrings.xml><?xml version="1.0" encoding="utf-8"?>
<sst xmlns="http://schemas.openxmlformats.org/spreadsheetml/2006/main" count="760" uniqueCount="222">
  <si>
    <t>2021-2025</t>
  </si>
  <si>
    <t>II. План учебного процесса 13.02.11  "Техническая эксплуатация и обслуживание электрического и электромеханического оборудования (по отраслям)"</t>
  </si>
  <si>
    <t xml:space="preserve">квалификация - техник          </t>
  </si>
  <si>
    <t>Индекс</t>
  </si>
  <si>
    <t>Наименование циклов, дисциплин, профессиональных модулей, МДК, практик</t>
  </si>
  <si>
    <t xml:space="preserve">Формы промежуточной аттестации 
(номер семестра) 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</si>
  <si>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</si>
  <si>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</si>
  <si>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</si>
  <si>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</si>
  <si>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 xml:space="preserve">самостоятельная учебная работа </t>
  </si>
  <si>
    <t>Работа обучающихся во взаимодействии с преподавателем</t>
  </si>
  <si>
    <t>Нагрузка на дисциплины и МДК</t>
  </si>
  <si>
    <t>По практике производственной и учебной</t>
  </si>
  <si>
    <t>Консультации</t>
  </si>
  <si>
    <t>Промежуточная аттестация</t>
  </si>
  <si>
    <t>I курс</t>
  </si>
  <si>
    <t>II курс</t>
  </si>
  <si>
    <t>III курс</t>
  </si>
  <si>
    <t>IV курс</t>
  </si>
  <si>
    <t xml:space="preserve">всего учебных занятий </t>
  </si>
  <si>
    <r>
      <rPr>
        <rFont val="Times New Roman"/>
        <color theme="1"/>
        <sz val="9.0"/>
      </rPr>
      <t>в т. ч.</t>
    </r>
    <r>
      <rPr>
        <rFont val="Times New Roman"/>
        <b/>
        <color theme="1"/>
        <sz val="9.0"/>
      </rPr>
      <t xml:space="preserve"> по учебным дисциплинам и МДК</t>
    </r>
  </si>
  <si>
    <t>1 семестр (17 недель)</t>
  </si>
  <si>
    <t>2 семестр (24 недели)</t>
  </si>
  <si>
    <t>3 семестр (17 недель)</t>
  </si>
  <si>
    <t>4 семестр (25 недель)</t>
  </si>
  <si>
    <t>5 семестр (17 недель)</t>
  </si>
  <si>
    <t>6 семестр (24 недели)</t>
  </si>
  <si>
    <t>7 семестр (17 недель)</t>
  </si>
  <si>
    <t>8 семестр (24 недели)</t>
  </si>
  <si>
    <t>Теоретическое обучение</t>
  </si>
  <si>
    <t>лаб. и практ. занятий</t>
  </si>
  <si>
    <t>курсовых работ (проектов)</t>
  </si>
  <si>
    <t>О.00</t>
  </si>
  <si>
    <t xml:space="preserve">ОБЩЕОБРАЗОВАТЕЛЬНЫЕ УЧЕБНЫЕ ДИСЦИПЛИНЫ     </t>
  </si>
  <si>
    <t>1/9/6</t>
  </si>
  <si>
    <t>ОУП</t>
  </si>
  <si>
    <t>Общие учебные  дисциплины</t>
  </si>
  <si>
    <t>1/6/4</t>
  </si>
  <si>
    <t>ОУП.01</t>
  </si>
  <si>
    <t>Русский язык</t>
  </si>
  <si>
    <t>ДЗ,Э</t>
  </si>
  <si>
    <t>ОУП.02</t>
  </si>
  <si>
    <t xml:space="preserve">Литература </t>
  </si>
  <si>
    <t>-,ДЗ</t>
  </si>
  <si>
    <t>ОУП.03</t>
  </si>
  <si>
    <t>Иностранный язык</t>
  </si>
  <si>
    <t>-, Э</t>
  </si>
  <si>
    <t>ОУП.04</t>
  </si>
  <si>
    <t>Математика</t>
  </si>
  <si>
    <t>Э, Э</t>
  </si>
  <si>
    <t>ОУП.05</t>
  </si>
  <si>
    <t>История</t>
  </si>
  <si>
    <t>-, ДЗ</t>
  </si>
  <si>
    <t>ОУП.06</t>
  </si>
  <si>
    <t>Физическая культура</t>
  </si>
  <si>
    <t>З, ДЗ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</si>
  <si>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</si>
  <si>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ОУП.07</t>
  </si>
  <si>
    <t>Основы безопасности жизнедеятельности</t>
  </si>
  <si>
    <t xml:space="preserve"> ДЗ</t>
  </si>
  <si>
    <t>ОУП.08</t>
  </si>
  <si>
    <t>Астрономия</t>
  </si>
  <si>
    <t>УПВ</t>
  </si>
  <si>
    <t>Учебные дисциплины (по выбору из обязательных предметных областей)</t>
  </si>
  <si>
    <t>-/2/2</t>
  </si>
  <si>
    <t>УПВ.09</t>
  </si>
  <si>
    <t>Информатика</t>
  </si>
  <si>
    <t>УПВ.10</t>
  </si>
  <si>
    <t>Физика</t>
  </si>
  <si>
    <t>УПВ.11</t>
  </si>
  <si>
    <t>Родная литература</t>
  </si>
  <si>
    <t>ДЗ</t>
  </si>
  <si>
    <t>ДУП</t>
  </si>
  <si>
    <t>Дополительные учебные предметы</t>
  </si>
  <si>
    <t>-/1/-</t>
  </si>
  <si>
    <t>ДУП.12</t>
  </si>
  <si>
    <t>Практические основы профессиональной деятельности</t>
  </si>
  <si>
    <t>Основы общественных наук (Обществознание)</t>
  </si>
  <si>
    <t>Основы права</t>
  </si>
  <si>
    <t>Основы черчения</t>
  </si>
  <si>
    <t>Введение в специальность и проектную деятельность</t>
  </si>
  <si>
    <t>*</t>
  </si>
  <si>
    <t>Индивидуальный проект (предметом не является)</t>
  </si>
  <si>
    <t>обяз</t>
  </si>
  <si>
    <t>ОГСЭ.00</t>
  </si>
  <si>
    <t>ОБЩИЙ ГУМАНИТАРНЫЙ И СОЦИАЛЬНО-ЭКОНОМИЧЕСКИЙ ЦИКЛ</t>
  </si>
  <si>
    <t>4/6/-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</si>
  <si>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</si>
  <si>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</si>
  <si>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</si>
  <si>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</si>
  <si>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</si>
  <si>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-,-,-, ДЗ</t>
  </si>
  <si>
    <t>ОГСЭ.04</t>
  </si>
  <si>
    <t>З,З,З,З,
ДЗ</t>
  </si>
  <si>
    <t>ОГСЭ.05</t>
  </si>
  <si>
    <t>Психология общения</t>
  </si>
  <si>
    <t>ОГСЭ.06</t>
  </si>
  <si>
    <t>Деловое письмо и культура профессионального общения/ Коммуникационный практикум</t>
  </si>
  <si>
    <t>ЕН.00</t>
  </si>
  <si>
    <t>МАТЕМАТИЧЕСКИЙ И ОБЩИЙ ЕСТЕСТВЕННО-НАУЧНЫЙ ЦИКЛ</t>
  </si>
  <si>
    <t>-/1/2</t>
  </si>
  <si>
    <t>ЕН.01</t>
  </si>
  <si>
    <t>Э</t>
  </si>
  <si>
    <t>ЕН.02</t>
  </si>
  <si>
    <t>Информатика и ИКТ</t>
  </si>
  <si>
    <t>ЕН.03</t>
  </si>
  <si>
    <t>Экологические основы природопользования</t>
  </si>
  <si>
    <t>ОП.00</t>
  </si>
  <si>
    <t>ОБЩЕПРОФЕССИОНАЛЬНЫЙ ЦИКЛ</t>
  </si>
  <si>
    <t>-/8/6</t>
  </si>
  <si>
    <t>ОП.01</t>
  </si>
  <si>
    <t xml:space="preserve">Инженерная графика </t>
  </si>
  <si>
    <t>-,Э</t>
  </si>
  <si>
    <t>ОП.02</t>
  </si>
  <si>
    <t>Электротехника</t>
  </si>
  <si>
    <t>ОП.03</t>
  </si>
  <si>
    <t>Метрология, стандартизация и сертификация</t>
  </si>
  <si>
    <t>ОП.04</t>
  </si>
  <si>
    <t>Техническая механика</t>
  </si>
  <si>
    <t>ОП.05</t>
  </si>
  <si>
    <t xml:space="preserve">Материаловедение </t>
  </si>
  <si>
    <t>ОП.06</t>
  </si>
  <si>
    <t>Правовые основы профессиональной деятельности/Социальная адаптация и основы социально-правовых знаний</t>
  </si>
  <si>
    <t>ОП.07</t>
  </si>
  <si>
    <t xml:space="preserve">Охрана труда </t>
  </si>
  <si>
    <t>ОП.08</t>
  </si>
  <si>
    <t>Электробезопасность</t>
  </si>
  <si>
    <t>ОП.09</t>
  </si>
  <si>
    <t>Основы электроники и схемотехники</t>
  </si>
  <si>
    <t>ОП.10</t>
  </si>
  <si>
    <t>Безопасность жизнедеятельности</t>
  </si>
  <si>
    <t>ОП.11</t>
  </si>
  <si>
    <t>Основы экономики</t>
  </si>
  <si>
    <t>ОП.12</t>
  </si>
  <si>
    <t>Основы предпринимательской деятельности и финансовой грамотности</t>
  </si>
  <si>
    <t>ОП.13</t>
  </si>
  <si>
    <t>Цифровая схемотехника</t>
  </si>
  <si>
    <t>Э1</t>
  </si>
  <si>
    <t>ОП.14</t>
  </si>
  <si>
    <t>Микропроцессорные системы</t>
  </si>
  <si>
    <t>ОП.15</t>
  </si>
  <si>
    <t>Оформление технической документации с использованием автоматизированных систем и прикладных программ</t>
  </si>
  <si>
    <t>ПМ.00</t>
  </si>
  <si>
    <t>ПРОФЕССИОНАЛЬНЫЙ ЦИКЛ</t>
  </si>
  <si>
    <t>-/12/11</t>
  </si>
  <si>
    <t>ПМ.01</t>
  </si>
  <si>
    <t>Организация простых работ по техническому обслуживанию и ремонту электрического и электромеханического оборудования</t>
  </si>
  <si>
    <t>-/3/7</t>
  </si>
  <si>
    <t>МДК.01.01</t>
  </si>
  <si>
    <t>Электрические машины и аппараты</t>
  </si>
  <si>
    <t>-,-,Э</t>
  </si>
  <si>
    <t>МДК.01.02</t>
  </si>
  <si>
    <t>Электроснабжение</t>
  </si>
  <si>
    <t>МДК.01.03</t>
  </si>
  <si>
    <t>Основы технической эксплуатации и обслуживания электрического и электромеханического оборудования</t>
  </si>
  <si>
    <t>Э,-,Э,</t>
  </si>
  <si>
    <t>МДК.01.04</t>
  </si>
  <si>
    <t>Электрическое и электромеханическое оборудование</t>
  </si>
  <si>
    <t>МДК.01.05</t>
  </si>
  <si>
    <t>Техническое регулирование и контроль качества электрического и электромеханического оборудования</t>
  </si>
  <si>
    <t>УП.01.01</t>
  </si>
  <si>
    <t>Учебная практика</t>
  </si>
  <si>
    <t>ПП.01.01</t>
  </si>
  <si>
    <t>Производственная практика (по профилю специальности)</t>
  </si>
  <si>
    <t>Экзамен по модулю ПМ.01</t>
  </si>
  <si>
    <t>Эм</t>
  </si>
  <si>
    <t>ПМ.02</t>
  </si>
  <si>
    <t>Выполнение сервисного обслуживания бытовых машин и приборов</t>
  </si>
  <si>
    <t>МДК.02.01</t>
  </si>
  <si>
    <t>Типовые технологические процессы обслуживания бытовых машин и приборов</t>
  </si>
  <si>
    <t>УП.02.01</t>
  </si>
  <si>
    <t>ПП.02.01</t>
  </si>
  <si>
    <t>Экзамен по модулю ПМ.02</t>
  </si>
  <si>
    <t>ПМ.03</t>
  </si>
  <si>
    <t>Организация деятельности производственного подразделения</t>
  </si>
  <si>
    <t>-/3/1</t>
  </si>
  <si>
    <t>МДК.03.01</t>
  </si>
  <si>
    <t>Планирование и организация работы структурного подразделения</t>
  </si>
  <si>
    <t>Организация производства</t>
  </si>
  <si>
    <t>Менеджмет и психология управления</t>
  </si>
  <si>
    <t>Планирование и анализ хозяйственной деятельности</t>
  </si>
  <si>
    <t>УП.03.01</t>
  </si>
  <si>
    <t>ПП.03.01</t>
  </si>
  <si>
    <t>Экзамен по модулю ПМ.03</t>
  </si>
  <si>
    <t>ПМ.04</t>
  </si>
  <si>
    <t>Освоение одной или нескольких профессий рабочих, должностей, служащих</t>
  </si>
  <si>
    <t>-/4/1</t>
  </si>
  <si>
    <t>МДК.04.01</t>
  </si>
  <si>
    <t>Выполнение работ по профессии 18590 Слесарь-электрик по ремонту
электрооборудования</t>
  </si>
  <si>
    <t>Основы слесарного дела, электромонтажных работ</t>
  </si>
  <si>
    <t>Сборка, монтаж и ремонт электрооборудования</t>
  </si>
  <si>
    <t>УП.04.01</t>
  </si>
  <si>
    <t xml:space="preserve">Учебная практика </t>
  </si>
  <si>
    <t>ДЗ,ДЗ</t>
  </si>
  <si>
    <t>ПП. 04.01</t>
  </si>
  <si>
    <t>Производственная практика на получение рабочей профессии "Слесарь-электрик по ремонту электрооборудования"</t>
  </si>
  <si>
    <t>Экзамен по модулю ПМ.04</t>
  </si>
  <si>
    <t>вар</t>
  </si>
  <si>
    <t>Всего по образовательным циклам</t>
  </si>
  <si>
    <t>5/36/25</t>
  </si>
  <si>
    <t>Самостоятельная работа</t>
  </si>
  <si>
    <t>ГИА</t>
  </si>
  <si>
    <t>Государственная итоговая аттестация</t>
  </si>
  <si>
    <t>проф.цикл</t>
  </si>
  <si>
    <t>практика</t>
  </si>
  <si>
    <t>ИТОГО</t>
  </si>
  <si>
    <t>Всего</t>
  </si>
  <si>
    <t>дисциплин и МДК</t>
  </si>
  <si>
    <t>1.1 Дипломный проект (работа)</t>
  </si>
  <si>
    <t>учебной практики</t>
  </si>
  <si>
    <t>Выполнение дипломного проекта (работы) с 18 мая по 14 июня (всего 4 нед)</t>
  </si>
  <si>
    <t>производственной практики</t>
  </si>
  <si>
    <t>Защита дипломного проекта (работы) с 15 июня по 28 июня (2 нед)</t>
  </si>
  <si>
    <t>количесвто экзаменов</t>
  </si>
  <si>
    <t>1.2 Выполнение демонстрационного экзамена</t>
  </si>
  <si>
    <t>количество дифференцированных зачетов</t>
  </si>
  <si>
    <t>количество зачетов</t>
  </si>
  <si>
    <t>Правовые основы профессиональной деятельности</t>
  </si>
  <si>
    <t>Вариативная часть цикла</t>
  </si>
  <si>
    <t>Выполнение работ по одной или нескольким профессиям рабочих, должностям служащих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</si>
</sst>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0.0"/>
  </numFmts>
  <fonts count="18">
    <font>
      <sz val="11.0"/>
      <color theme="1"/>
      <name val="Calibri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b/>
      <sz val="9.0"/>
      <color theme="1"/>
      <name val="Arimo"/>
    </font>
    <font>
      <sz val="8.0"/>
      <color theme="1"/>
      <name val="Times New Roman"/>
    </font>
    <font>
      <b/>
      <i/>
      <sz val="10.0"/>
      <color theme="1"/>
      <name val="Times New Roman"/>
    </font>
    <font>
      <b/>
      <i/>
      <sz val="9.0"/>
      <color theme="1"/>
      <name val="Times New Roman"/>
    </font>
    <font>
      <sz val="10.0"/>
      <color theme="1"/>
      <name val="Times New Roman"/>
    </font>
    <font>
      <b/>
      <sz val="9.0"/>
      <color theme="0"/>
      <name val="Times New Roman"/>
    </font>
    <font>
      <sz val="9.0"/>
      <color rgb="FF000000"/>
      <name val="Times New Roman"/>
    </font>
    <font>
      <i/>
      <sz val="9.0"/>
      <color theme="1"/>
      <name val="Times New Roman"/>
    </font>
    <font>
      <color theme="1"/>
      <name val="Calibri"/>
      <scheme val="minor"/>
    </font>
    <font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  <font>
      <b/>
      <sz val="8.0"/>
      <color theme="1"/>
      <name val="Times New Roman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95B3D7"/>
        <bgColor rgb="FF95B3D7"/>
      </patternFill>
    </fill>
    <fill>
      <patternFill patternType="solid">
        <fgColor rgb="FFFABF8F"/>
        <bgColor rgb="FFFABF8F"/>
      </patternFill>
    </fill>
    <fill>
      <patternFill patternType="solid">
        <fgColor rgb="FFC0C0C0"/>
        <bgColor rgb="FFC0C0C0"/>
      </patternFill>
    </fill>
  </fills>
  <borders count="29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49" xfId="0" applyBorder="1" applyFont="1" applyNumberFormat="1"/>
    <xf borderId="1" fillId="2" fontId="4" numFmtId="14" xfId="0" applyAlignment="1" applyBorder="1" applyFont="1" applyNumberFormat="1">
      <alignment horizontal="center" vertical="center"/>
    </xf>
    <xf borderId="4" fillId="0" fontId="2" numFmtId="0" xfId="0" applyBorder="1" applyFont="1"/>
    <xf borderId="5" fillId="3" fontId="5" numFmtId="0" xfId="0" applyAlignment="1" applyBorder="1" applyFill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0" fillId="0" fontId="6" numFmtId="0" xfId="0" applyFont="1"/>
    <xf borderId="0" fillId="0" fontId="6" numFmtId="0" xfId="0" applyAlignment="1" applyFont="1">
      <alignment horizontal="center"/>
    </xf>
    <xf borderId="0" fillId="0" fontId="1" numFmtId="0" xfId="0" applyAlignment="1" applyFont="1">
      <alignment horizontal="left" shrinkToFit="0" vertical="center" wrapText="1"/>
    </xf>
    <xf borderId="0" fillId="0" fontId="3" numFmtId="49" xfId="0" applyFont="1" applyNumberFormat="1"/>
    <xf borderId="0" fillId="0" fontId="4" numFmtId="1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right" vertical="center"/>
    </xf>
    <xf borderId="8" fillId="0" fontId="2" numFmtId="0" xfId="0" applyBorder="1" applyFont="1"/>
    <xf borderId="9" fillId="0" fontId="1" numFmtId="0" xfId="0" applyAlignment="1" applyBorder="1" applyFont="1">
      <alignment horizontal="center" shrinkToFit="0" textRotation="9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4" fillId="0" fontId="3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1" numFmtId="0" xfId="0" applyAlignment="1" applyBorder="1" applyFont="1">
      <alignment horizontal="center" shrinkToFit="0" textRotation="90" vertical="center" wrapText="1"/>
    </xf>
    <xf borderId="20" fillId="0" fontId="1" numFmtId="0" xfId="0" applyAlignment="1" applyBorder="1" applyFont="1">
      <alignment horizontal="center" shrinkToFit="0" wrapText="1"/>
    </xf>
    <xf borderId="21" fillId="4" fontId="1" numFmtId="0" xfId="0" applyAlignment="1" applyBorder="1" applyFill="1" applyFont="1">
      <alignment horizontal="left" shrinkToFit="0" vertical="center" wrapText="1"/>
    </xf>
    <xf borderId="21" fillId="4" fontId="1" numFmtId="0" xfId="0" applyAlignment="1" applyBorder="1" applyFont="1">
      <alignment shrinkToFit="0" wrapText="1"/>
    </xf>
    <xf borderId="22" fillId="4" fontId="1" numFmtId="49" xfId="0" applyAlignment="1" applyBorder="1" applyFont="1" applyNumberFormat="1">
      <alignment horizontal="center" shrinkToFit="0" vertical="center" wrapText="1"/>
    </xf>
    <xf borderId="23" fillId="4" fontId="1" numFmtId="0" xfId="0" applyAlignment="1" applyBorder="1" applyFont="1">
      <alignment horizontal="center" shrinkToFit="0" vertical="center" wrapText="1"/>
    </xf>
    <xf borderId="23" fillId="4" fontId="1" numFmtId="1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0" fillId="4" fontId="1" numFmtId="0" xfId="0" applyAlignment="1" applyBorder="1" applyFont="1">
      <alignment horizontal="left" shrinkToFit="0" vertical="center" wrapText="1"/>
    </xf>
    <xf borderId="20" fillId="4" fontId="8" numFmtId="0" xfId="0" applyAlignment="1" applyBorder="1" applyFont="1">
      <alignment vertical="center"/>
    </xf>
    <xf borderId="22" fillId="4" fontId="1" numFmtId="0" xfId="0" applyAlignment="1" applyBorder="1" applyFont="1">
      <alignment horizontal="center" shrinkToFit="0" vertical="center" wrapText="1"/>
    </xf>
    <xf borderId="22" fillId="4" fontId="1" numFmtId="1" xfId="0" applyAlignment="1" applyBorder="1" applyFont="1" applyNumberForma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19" fillId="0" fontId="3" numFmtId="0" xfId="0" applyAlignment="1" applyBorder="1" applyFont="1">
      <alignment horizontal="left" shrinkToFit="0" vertical="top" wrapText="1"/>
    </xf>
    <xf borderId="19" fillId="0" fontId="3" numFmtId="0" xfId="0" applyAlignment="1" applyBorder="1" applyFont="1">
      <alignment shrinkToFit="0" vertical="top" wrapText="1"/>
    </xf>
    <xf borderId="20" fillId="0" fontId="9" numFmtId="49" xfId="0" applyAlignment="1" applyBorder="1" applyFont="1" applyNumberFormat="1">
      <alignment horizontal="center" shrinkToFit="0" wrapText="1"/>
    </xf>
    <xf borderId="20" fillId="0" fontId="1" numFmtId="0" xfId="0" applyAlignment="1" applyBorder="1" applyFont="1">
      <alignment horizontal="center" shrinkToFit="0" vertical="center" wrapText="1"/>
    </xf>
    <xf borderId="20" fillId="0" fontId="3" numFmtId="1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0" fillId="5" fontId="10" numFmtId="0" xfId="0" applyAlignment="1" applyBorder="1" applyFill="1" applyFont="1">
      <alignment horizontal="center"/>
    </xf>
    <xf borderId="20" fillId="6" fontId="10" numFmtId="0" xfId="0" applyAlignment="1" applyBorder="1" applyFill="1" applyFont="1">
      <alignment horizontal="center" shrinkToFit="0" vertical="center" wrapText="1"/>
    </xf>
    <xf borderId="20" fillId="0" fontId="1" numFmtId="0" xfId="0" applyAlignment="1" applyBorder="1" applyFont="1">
      <alignment horizontal="center"/>
    </xf>
    <xf borderId="20" fillId="0" fontId="3" numFmtId="0" xfId="0" applyAlignment="1" applyBorder="1" applyFont="1">
      <alignment horizontal="center"/>
    </xf>
    <xf borderId="20" fillId="0" fontId="3" numFmtId="0" xfId="0" applyAlignment="1" applyBorder="1" applyFont="1">
      <alignment shrinkToFit="0" vertical="top" wrapText="1"/>
    </xf>
    <xf borderId="20" fillId="0" fontId="3" numFmtId="49" xfId="0" applyAlignment="1" applyBorder="1" applyFont="1" applyNumberFormat="1">
      <alignment horizontal="center" shrinkToFit="0" wrapText="1"/>
    </xf>
    <xf borderId="20" fillId="0" fontId="11" numFmtId="0" xfId="0" applyAlignment="1" applyBorder="1" applyFont="1">
      <alignment shrinkToFit="0" vertical="top" wrapText="1"/>
    </xf>
    <xf borderId="20" fillId="7" fontId="3" numFmtId="1" xfId="0" applyAlignment="1" applyBorder="1" applyFill="1" applyFont="1" applyNumberFormat="1">
      <alignment horizontal="center" shrinkToFit="0" vertical="center" wrapText="1"/>
    </xf>
    <xf borderId="20" fillId="8" fontId="10" numFmtId="0" xfId="0" applyAlignment="1" applyBorder="1" applyFill="1" applyFont="1">
      <alignment horizontal="center" vertical="center"/>
    </xf>
    <xf borderId="20" fillId="0" fontId="3" numFmtId="49" xfId="0" applyAlignment="1" applyBorder="1" applyFont="1" applyNumberFormat="1">
      <alignment horizontal="center" shrinkToFit="0" vertical="center" wrapText="1"/>
    </xf>
    <xf borderId="20" fillId="5" fontId="10" numFmtId="0" xfId="0" applyAlignment="1" applyBorder="1" applyFont="1">
      <alignment horizontal="center" vertical="center"/>
    </xf>
    <xf borderId="9" fillId="0" fontId="3" numFmtId="0" xfId="0" applyAlignment="1" applyBorder="1" applyFont="1">
      <alignment shrinkToFit="0" vertical="top" wrapText="1"/>
    </xf>
    <xf borderId="20" fillId="4" fontId="8" numFmtId="0" xfId="0" applyAlignment="1" applyBorder="1" applyFont="1">
      <alignment shrinkToFit="0" vertical="top" wrapText="1"/>
    </xf>
    <xf borderId="20" fillId="0" fontId="1" numFmtId="0" xfId="0" applyAlignment="1" applyBorder="1" applyFont="1">
      <alignment horizontal="left" shrinkToFit="0" vertical="top" wrapText="1"/>
    </xf>
    <xf borderId="20" fillId="0" fontId="3" numFmtId="0" xfId="0" applyAlignment="1" applyBorder="1" applyFont="1">
      <alignment horizontal="center" shrinkToFit="0" wrapText="1"/>
    </xf>
    <xf borderId="20" fillId="0" fontId="1" numFmtId="0" xfId="0" applyAlignment="1" applyBorder="1" applyFont="1">
      <alignment horizontal="left" shrinkToFit="0" wrapText="1"/>
    </xf>
    <xf borderId="20" fillId="0" fontId="1" numFmtId="0" xfId="0" applyAlignment="1" applyBorder="1" applyFont="1">
      <alignment horizontal="center" vertical="center"/>
    </xf>
    <xf borderId="20" fillId="0" fontId="3" numFmtId="0" xfId="0" applyAlignment="1" applyBorder="1" applyFont="1">
      <alignment horizontal="center" vertical="center"/>
    </xf>
    <xf borderId="20" fillId="4" fontId="8" numFmtId="0" xfId="0" applyAlignment="1" applyBorder="1" applyFont="1">
      <alignment shrinkToFit="0" vertical="center" wrapText="1"/>
    </xf>
    <xf borderId="20" fillId="0" fontId="3" numFmtId="0" xfId="0" applyAlignment="1" applyBorder="1" applyFont="1">
      <alignment horizontal="left" shrinkToFit="0" vertical="top" wrapText="1"/>
    </xf>
    <xf borderId="20" fillId="0" fontId="12" numFmtId="0" xfId="0" applyAlignment="1" applyBorder="1" applyFont="1">
      <alignment horizontal="right" shrinkToFit="0" vertical="top" wrapText="1"/>
    </xf>
    <xf borderId="16" fillId="0" fontId="6" numFmtId="49" xfId="0" applyAlignment="1" applyBorder="1" applyFont="1" applyNumberFormat="1">
      <alignment horizontal="center" shrinkToFit="0" vertical="center" wrapText="1"/>
    </xf>
    <xf borderId="20" fillId="0" fontId="12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right" shrinkToFit="0" vertical="top" wrapText="1"/>
    </xf>
    <xf borderId="0" fillId="0" fontId="13" numFmtId="0" xfId="0" applyFont="1"/>
    <xf borderId="20" fillId="4" fontId="1" numFmtId="0" xfId="0" applyAlignment="1" applyBorder="1" applyFont="1">
      <alignment vertical="top"/>
    </xf>
    <xf borderId="20" fillId="4" fontId="1" numFmtId="0" xfId="0" applyAlignment="1" applyBorder="1" applyFont="1">
      <alignment shrinkToFit="0" wrapText="1"/>
    </xf>
    <xf borderId="3" fillId="9" fontId="6" numFmtId="0" xfId="0" applyAlignment="1" applyBorder="1" applyFill="1" applyFont="1">
      <alignment horizontal="center" vertical="center"/>
    </xf>
    <xf borderId="0" fillId="0" fontId="14" numFmtId="0" xfId="0" applyAlignment="1" applyFont="1">
      <alignment vertical="center"/>
    </xf>
    <xf borderId="20" fillId="10" fontId="1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20" fillId="11" fontId="1" numFmtId="0" xfId="0" applyAlignment="1" applyBorder="1" applyFill="1" applyFont="1">
      <alignment horizontal="center" vertical="center"/>
    </xf>
    <xf borderId="20" fillId="0" fontId="3" numFmtId="0" xfId="0" applyAlignment="1" applyBorder="1" applyFont="1">
      <alignment vertical="top"/>
    </xf>
    <xf borderId="20" fillId="2" fontId="3" numFmtId="0" xfId="0" applyAlignment="1" applyBorder="1" applyFont="1">
      <alignment shrinkToFit="0" vertical="top" wrapText="1"/>
    </xf>
    <xf borderId="20" fillId="0" fontId="15" numFmtId="0" xfId="0" applyBorder="1" applyFont="1"/>
    <xf borderId="20" fillId="4" fontId="1" numFmtId="0" xfId="0" applyAlignment="1" applyBorder="1" applyFont="1">
      <alignment shrinkToFit="0" vertical="center" wrapText="1"/>
    </xf>
    <xf borderId="20" fillId="7" fontId="3" numFmtId="0" xfId="0" applyAlignment="1" applyBorder="1" applyFont="1">
      <alignment horizontal="left" shrinkToFit="0" wrapText="1"/>
    </xf>
    <xf borderId="20" fillId="0" fontId="15" numFmtId="0" xfId="0" applyAlignment="1" applyBorder="1" applyFont="1">
      <alignment horizontal="center" vertical="center"/>
    </xf>
    <xf borderId="20" fillId="2" fontId="3" numFmtId="0" xfId="0" applyAlignment="1" applyBorder="1" applyFont="1">
      <alignment horizontal="left" shrinkToFit="0" wrapText="1"/>
    </xf>
    <xf borderId="20" fillId="0" fontId="3" numFmtId="0" xfId="0" applyAlignment="1" applyBorder="1" applyFont="1">
      <alignment horizontal="left" shrinkToFit="0" wrapText="1"/>
    </xf>
    <xf borderId="20" fillId="0" fontId="3" numFmtId="0" xfId="0" applyAlignment="1" applyBorder="1" applyFont="1">
      <alignment horizontal="left" vertical="top"/>
    </xf>
    <xf borderId="20" fillId="0" fontId="14" numFmtId="0" xfId="0" applyBorder="1" applyFont="1"/>
    <xf borderId="20" fillId="2" fontId="3" numFmtId="0" xfId="0" applyBorder="1" applyFont="1"/>
    <xf borderId="20" fillId="2" fontId="3" numFmtId="0" xfId="0" applyAlignment="1" applyBorder="1" applyFont="1">
      <alignment shrinkToFit="0" wrapText="1"/>
    </xf>
    <xf borderId="20" fillId="2" fontId="3" numFmtId="49" xfId="0" applyAlignment="1" applyBorder="1" applyFont="1" applyNumberFormat="1">
      <alignment horizontal="center" shrinkToFit="0" vertical="center" wrapText="1"/>
    </xf>
    <xf borderId="20" fillId="2" fontId="3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shrinkToFit="0" wrapText="1"/>
    </xf>
    <xf borderId="20" fillId="2" fontId="3" numFmtId="0" xfId="0" applyAlignment="1" applyBorder="1" applyFont="1">
      <alignment vertical="top"/>
    </xf>
    <xf borderId="20" fillId="4" fontId="1" numFmtId="0" xfId="0" applyBorder="1" applyFont="1"/>
    <xf borderId="20" fillId="4" fontId="1" numFmtId="49" xfId="0" applyAlignment="1" applyBorder="1" applyFont="1" applyNumberFormat="1">
      <alignment horizontal="center" shrinkToFit="0" wrapText="1"/>
    </xf>
    <xf borderId="20" fillId="12" fontId="1" numFmtId="0" xfId="0" applyAlignment="1" applyBorder="1" applyFill="1" applyFont="1">
      <alignment vertical="top"/>
    </xf>
    <xf borderId="20" fillId="12" fontId="1" numFmtId="0" xfId="0" applyAlignment="1" applyBorder="1" applyFont="1">
      <alignment shrinkToFit="0" wrapText="1"/>
    </xf>
    <xf borderId="20" fillId="12" fontId="1" numFmtId="49" xfId="0" applyAlignment="1" applyBorder="1" applyFont="1" applyNumberFormat="1">
      <alignment horizontal="center" shrinkToFit="0" vertical="center" wrapText="1"/>
    </xf>
    <xf borderId="20" fillId="12" fontId="1" numFmtId="0" xfId="0" applyAlignment="1" applyBorder="1" applyFont="1">
      <alignment horizontal="center" shrinkToFit="0" vertical="center" wrapText="1"/>
    </xf>
    <xf borderId="20" fillId="2" fontId="11" numFmtId="0" xfId="0" applyAlignment="1" applyBorder="1" applyFont="1">
      <alignment shrinkToFit="0" vertical="top" wrapText="1"/>
    </xf>
    <xf borderId="20" fillId="6" fontId="10" numFmtId="0" xfId="0" applyAlignment="1" applyBorder="1" applyFont="1">
      <alignment horizontal="center" vertical="center"/>
    </xf>
    <xf borderId="20" fillId="0" fontId="10" numFmtId="0" xfId="0" applyAlignment="1" applyBorder="1" applyFont="1">
      <alignment horizontal="center" vertical="center"/>
    </xf>
    <xf borderId="20" fillId="0" fontId="3" numFmtId="0" xfId="0" applyAlignment="1" applyBorder="1" applyFont="1">
      <alignment vertical="center"/>
    </xf>
    <xf borderId="20" fillId="0" fontId="3" numFmtId="0" xfId="0" applyBorder="1" applyFont="1"/>
    <xf borderId="20" fillId="12" fontId="1" numFmtId="0" xfId="0" applyAlignment="1" applyBorder="1" applyFont="1">
      <alignment shrinkToFit="0" vertical="top" wrapText="1"/>
    </xf>
    <xf borderId="20" fillId="12" fontId="1" numFmtId="49" xfId="0" applyAlignment="1" applyBorder="1" applyFont="1" applyNumberFormat="1">
      <alignment horizontal="center" vertical="center"/>
    </xf>
    <xf borderId="20" fillId="0" fontId="3" numFmtId="49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vertical="top"/>
    </xf>
    <xf borderId="20" fillId="0" fontId="1" numFmtId="0" xfId="0" applyAlignment="1" applyBorder="1" applyFont="1">
      <alignment shrinkToFit="0" vertical="top" wrapText="1"/>
    </xf>
    <xf borderId="20" fillId="0" fontId="12" numFmtId="0" xfId="0" applyAlignment="1" applyBorder="1" applyFont="1">
      <alignment horizontal="right" vertical="top"/>
    </xf>
    <xf borderId="20" fillId="0" fontId="12" numFmtId="0" xfId="0" applyAlignment="1" applyBorder="1" applyFont="1">
      <alignment shrinkToFit="0" vertical="top" wrapText="1"/>
    </xf>
    <xf borderId="20" fillId="0" fontId="9" numFmtId="49" xfId="0" applyBorder="1" applyFont="1" applyNumberFormat="1"/>
    <xf borderId="20" fillId="0" fontId="8" numFmtId="0" xfId="0" applyAlignment="1" applyBorder="1" applyFont="1">
      <alignment horizontal="center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7" fontId="12" numFmtId="0" xfId="0" applyAlignment="1" applyBorder="1" applyFont="1">
      <alignment horizontal="right" shrinkToFit="0" vertical="center" wrapText="1"/>
    </xf>
    <xf borderId="20" fillId="0" fontId="1" numFmtId="49" xfId="0" applyAlignment="1" applyBorder="1" applyFont="1" applyNumberFormat="1">
      <alignment horizontal="center" vertical="center"/>
    </xf>
    <xf borderId="20" fillId="0" fontId="10" numFmtId="0" xfId="0" applyAlignment="1" applyBorder="1" applyFont="1">
      <alignment horizontal="center" shrinkToFit="0" vertical="center" wrapText="1"/>
    </xf>
    <xf borderId="20" fillId="13" fontId="3" numFmtId="0" xfId="0" applyBorder="1" applyFill="1" applyFont="1"/>
    <xf borderId="20" fillId="13" fontId="1" numFmtId="0" xfId="0" applyAlignment="1" applyBorder="1" applyFont="1">
      <alignment shrinkToFit="0" vertical="center" wrapText="1"/>
    </xf>
    <xf borderId="20" fillId="4" fontId="1" numFmtId="49" xfId="0" applyAlignment="1" applyBorder="1" applyFont="1" applyNumberFormat="1">
      <alignment horizontal="center" vertical="center"/>
    </xf>
    <xf borderId="20" fillId="4" fontId="1" numFmtId="0" xfId="0" applyAlignment="1" applyBorder="1" applyFont="1">
      <alignment horizontal="center" vertical="center"/>
    </xf>
    <xf borderId="20" fillId="4" fontId="1" numFmtId="1" xfId="0" applyAlignment="1" applyBorder="1" applyFont="1" applyNumberFormat="1">
      <alignment horizontal="center" vertical="center"/>
    </xf>
    <xf borderId="0" fillId="0" fontId="14" numFmtId="164" xfId="0" applyFont="1" applyNumberFormat="1"/>
    <xf borderId="20" fillId="13" fontId="1" numFmtId="0" xfId="0" applyBorder="1" applyFont="1"/>
    <xf borderId="20" fillId="13" fontId="1" numFmtId="0" xfId="0" applyAlignment="1" applyBorder="1" applyFont="1">
      <alignment shrinkToFit="0" vertical="top" wrapText="1"/>
    </xf>
    <xf borderId="20" fillId="4" fontId="16" numFmtId="49" xfId="0" applyBorder="1" applyFont="1" applyNumberFormat="1"/>
    <xf borderId="20" fillId="4" fontId="3" numFmtId="0" xfId="0" applyAlignment="1" applyBorder="1" applyFont="1">
      <alignment horizontal="center" shrinkToFit="0" vertical="center" wrapText="1"/>
    </xf>
    <xf borderId="20" fillId="4" fontId="3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24" fillId="13" fontId="1" numFmtId="0" xfId="0" applyAlignment="1" applyBorder="1" applyFont="1">
      <alignment horizontal="center"/>
    </xf>
    <xf borderId="25" fillId="0" fontId="2" numFmtId="0" xfId="0" applyBorder="1" applyFont="1"/>
    <xf borderId="26" fillId="4" fontId="1" numFmtId="49" xfId="0" applyAlignment="1" applyBorder="1" applyFont="1" applyNumberFormat="1">
      <alignment horizontal="center" vertical="center"/>
    </xf>
    <xf borderId="26" fillId="4" fontId="1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0" fillId="0" fontId="14" numFmtId="9" xfId="0" applyFont="1" applyNumberFormat="1"/>
    <xf borderId="10" fillId="0" fontId="17" numFmtId="0" xfId="0" applyAlignment="1" applyBorder="1" applyFont="1">
      <alignment horizontal="left" vertical="center"/>
    </xf>
    <xf borderId="14" fillId="0" fontId="3" numFmtId="0" xfId="0" applyAlignment="1" applyBorder="1" applyFont="1">
      <alignment horizontal="left"/>
    </xf>
    <xf borderId="27" fillId="0" fontId="6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27" fillId="0" fontId="6" numFmtId="0" xfId="0" applyAlignment="1" applyBorder="1" applyFont="1">
      <alignment horizontal="left" shrinkToFit="0" vertical="top" wrapText="1"/>
    </xf>
    <xf borderId="27" fillId="0" fontId="6" numFmtId="0" xfId="0" applyAlignment="1" applyBorder="1" applyFont="1">
      <alignment horizontal="left" vertical="top"/>
    </xf>
    <xf borderId="15" fillId="0" fontId="3" numFmtId="0" xfId="0" applyAlignment="1" applyBorder="1" applyFont="1">
      <alignment horizontal="left"/>
    </xf>
    <xf borderId="16" fillId="0" fontId="3" numFmtId="0" xfId="0" applyAlignment="1" applyBorder="1" applyFont="1">
      <alignment horizontal="left"/>
    </xf>
    <xf borderId="0" fillId="0" fontId="9" numFmtId="0" xfId="0" applyAlignment="1" applyFont="1">
      <alignment horizontal="center" vertical="center"/>
    </xf>
    <xf borderId="0" fillId="0" fontId="9" numFmtId="165" xfId="0" applyAlignment="1" applyFont="1" applyNumberFormat="1">
      <alignment horizontal="center" vertical="center"/>
    </xf>
    <xf borderId="28" fillId="3" fontId="5" numFmtId="0" xfId="0" applyAlignment="1" applyBorder="1" applyFont="1">
      <alignment horizontal="center" vertical="center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7.14"/>
    <col customWidth="1" min="4" max="5" width="5.43"/>
    <col customWidth="1" min="6" max="6" width="6.0"/>
    <col customWidth="1" min="7" max="9" width="5.71"/>
    <col customWidth="1" min="10" max="10" width="6.14"/>
    <col customWidth="1" min="11" max="11" width="7.14"/>
    <col customWidth="1" min="12" max="12" width="5.43"/>
    <col customWidth="1" min="13" max="13" width="5.86"/>
    <col customWidth="1" min="14" max="14" width="6.0"/>
    <col customWidth="1" min="15" max="17" width="5.29"/>
    <col customWidth="1" min="18" max="18" width="5.57"/>
    <col customWidth="1" min="19" max="19" width="5.29"/>
    <col customWidth="1" min="20" max="20" width="4.71"/>
    <col customWidth="1" min="21" max="21" width="6.0"/>
    <col customWidth="1" min="22" max="22" width="5.57"/>
    <col customWidth="1" min="23" max="23" width="5.0"/>
    <col customWidth="1" min="24" max="24" width="6.0"/>
    <col customWidth="1" min="25" max="25" width="5.0"/>
    <col customWidth="1" min="26" max="26" width="4.71"/>
    <col customWidth="1" min="27" max="27" width="8.71"/>
    <col customWidth="1" min="28" max="28" width="13.86"/>
    <col customWidth="1" min="29" max="31" width="8.71"/>
  </cols>
  <sheetData>
    <row r="1">
      <c r="A1" s="1"/>
      <c r="B1" s="2"/>
      <c r="C1" s="3"/>
      <c r="D1" s="4"/>
      <c r="E1" s="5"/>
      <c r="F1" s="2"/>
      <c r="I1" s="6" t="s">
        <v>0</v>
      </c>
      <c r="J1" s="7"/>
      <c r="K1" s="7"/>
      <c r="L1" s="7"/>
      <c r="M1" s="8"/>
      <c r="S1" s="9"/>
      <c r="T1" s="9"/>
      <c r="X1" s="10"/>
      <c r="Y1" s="10"/>
    </row>
    <row r="2" ht="6.75" customHeight="1">
      <c r="A2" s="11"/>
      <c r="B2" s="11"/>
      <c r="C2" s="12"/>
      <c r="D2" s="13"/>
      <c r="E2" s="13"/>
      <c r="F2" s="13"/>
      <c r="I2" s="14"/>
      <c r="J2" s="14"/>
      <c r="K2" s="14"/>
      <c r="L2" s="14"/>
      <c r="M2" s="14"/>
      <c r="S2" s="9"/>
      <c r="T2" s="9"/>
      <c r="X2" s="10"/>
      <c r="Y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"/>
      <c r="X3" s="10"/>
      <c r="Y3" s="10"/>
    </row>
    <row r="4" ht="24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X4" s="10"/>
      <c r="Y4" s="10"/>
    </row>
    <row r="5" ht="21.75" customHeight="1">
      <c r="A5" s="18" t="s">
        <v>3</v>
      </c>
      <c r="B5" s="19" t="s">
        <v>4</v>
      </c>
      <c r="C5" s="18" t="s">
        <v>5</v>
      </c>
      <c r="D5" s="20" t="s">
        <v>6</v>
      </c>
      <c r="E5" s="21"/>
      <c r="F5" s="21"/>
      <c r="G5" s="21"/>
      <c r="H5" s="21"/>
      <c r="I5" s="21"/>
      <c r="J5" s="21"/>
      <c r="K5" s="21"/>
      <c r="L5" s="21"/>
      <c r="M5" s="22"/>
      <c r="N5" s="20" t="s">
        <v>7</v>
      </c>
      <c r="O5" s="21"/>
      <c r="P5" s="21"/>
      <c r="Q5" s="21"/>
      <c r="R5" s="21"/>
      <c r="S5" s="21"/>
      <c r="T5" s="21"/>
      <c r="U5" s="22"/>
      <c r="X5" s="10"/>
      <c r="Y5" s="10"/>
    </row>
    <row r="6" ht="28.5" customHeight="1">
      <c r="A6" s="23"/>
      <c r="B6" s="23"/>
      <c r="C6" s="23"/>
      <c r="D6" s="18" t="s">
        <v>8</v>
      </c>
      <c r="E6" s="18" t="s">
        <v>9</v>
      </c>
      <c r="F6" s="18" t="s">
        <v>10</v>
      </c>
      <c r="G6" s="24" t="s">
        <v>11</v>
      </c>
      <c r="H6" s="25"/>
      <c r="I6" s="25"/>
      <c r="J6" s="25"/>
      <c r="K6" s="25"/>
      <c r="L6" s="25"/>
      <c r="M6" s="26"/>
      <c r="N6" s="27"/>
      <c r="O6" s="17"/>
      <c r="P6" s="17"/>
      <c r="Q6" s="17"/>
      <c r="R6" s="17"/>
      <c r="S6" s="17"/>
      <c r="T6" s="17"/>
      <c r="U6" s="28"/>
      <c r="X6" s="10"/>
      <c r="Y6" s="10"/>
    </row>
    <row r="7" ht="22.5" customHeight="1">
      <c r="A7" s="23"/>
      <c r="B7" s="23"/>
      <c r="C7" s="23"/>
      <c r="D7" s="23"/>
      <c r="E7" s="23"/>
      <c r="F7" s="23"/>
      <c r="G7" s="24" t="s">
        <v>12</v>
      </c>
      <c r="H7" s="25"/>
      <c r="I7" s="25"/>
      <c r="J7" s="26"/>
      <c r="K7" s="18" t="s">
        <v>13</v>
      </c>
      <c r="L7" s="18" t="s">
        <v>14</v>
      </c>
      <c r="M7" s="18" t="s">
        <v>15</v>
      </c>
      <c r="N7" s="24" t="s">
        <v>16</v>
      </c>
      <c r="O7" s="26"/>
      <c r="P7" s="24" t="s">
        <v>17</v>
      </c>
      <c r="Q7" s="26"/>
      <c r="R7" s="24" t="s">
        <v>18</v>
      </c>
      <c r="S7" s="26"/>
      <c r="T7" s="24" t="s">
        <v>19</v>
      </c>
      <c r="U7" s="26"/>
      <c r="X7" s="10"/>
      <c r="Y7" s="10"/>
    </row>
    <row r="8" ht="36.0" customHeight="1">
      <c r="A8" s="23"/>
      <c r="B8" s="23"/>
      <c r="C8" s="23"/>
      <c r="D8" s="23"/>
      <c r="E8" s="23"/>
      <c r="F8" s="23"/>
      <c r="G8" s="18" t="s">
        <v>20</v>
      </c>
      <c r="H8" s="29" t="s">
        <v>21</v>
      </c>
      <c r="I8" s="25"/>
      <c r="J8" s="26"/>
      <c r="K8" s="23"/>
      <c r="L8" s="23"/>
      <c r="M8" s="23"/>
      <c r="N8" s="18" t="s">
        <v>22</v>
      </c>
      <c r="O8" s="18" t="s">
        <v>23</v>
      </c>
      <c r="P8" s="18" t="s">
        <v>24</v>
      </c>
      <c r="Q8" s="18" t="s">
        <v>25</v>
      </c>
      <c r="R8" s="18" t="s">
        <v>26</v>
      </c>
      <c r="S8" s="18" t="s">
        <v>27</v>
      </c>
      <c r="T8" s="18" t="s">
        <v>28</v>
      </c>
      <c r="U8" s="18" t="s">
        <v>29</v>
      </c>
      <c r="X8" s="10"/>
      <c r="Y8" s="10"/>
    </row>
    <row r="9" ht="81.75" customHeight="1">
      <c r="A9" s="30"/>
      <c r="B9" s="30"/>
      <c r="C9" s="30"/>
      <c r="D9" s="30"/>
      <c r="E9" s="30"/>
      <c r="F9" s="30"/>
      <c r="G9" s="30"/>
      <c r="H9" s="31" t="s">
        <v>30</v>
      </c>
      <c r="I9" s="31" t="s">
        <v>31</v>
      </c>
      <c r="J9" s="31" t="s">
        <v>32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X9" s="10"/>
      <c r="Y9" s="10"/>
    </row>
    <row r="10">
      <c r="A10" s="32">
        <v>1.0</v>
      </c>
      <c r="B10" s="32">
        <v>2.0</v>
      </c>
      <c r="C10" s="32">
        <v>3.0</v>
      </c>
      <c r="D10" s="32">
        <v>4.0</v>
      </c>
      <c r="E10" s="32">
        <v>5.0</v>
      </c>
      <c r="F10" s="32">
        <v>6.0</v>
      </c>
      <c r="G10" s="32">
        <v>7.0</v>
      </c>
      <c r="H10" s="32">
        <v>8.0</v>
      </c>
      <c r="I10" s="32">
        <v>9.0</v>
      </c>
      <c r="J10" s="32">
        <v>10.0</v>
      </c>
      <c r="K10" s="32">
        <v>11.0</v>
      </c>
      <c r="L10" s="32">
        <v>12.0</v>
      </c>
      <c r="M10" s="32">
        <v>13.0</v>
      </c>
      <c r="N10" s="32">
        <v>14.0</v>
      </c>
      <c r="O10" s="32">
        <v>15.0</v>
      </c>
      <c r="P10" s="32">
        <v>16.0</v>
      </c>
      <c r="Q10" s="32">
        <v>17.0</v>
      </c>
      <c r="R10" s="32">
        <v>18.0</v>
      </c>
      <c r="S10" s="32">
        <v>19.0</v>
      </c>
      <c r="T10" s="32">
        <v>20.0</v>
      </c>
      <c r="U10" s="32">
        <v>21.0</v>
      </c>
      <c r="X10" s="10"/>
      <c r="Y10" s="10"/>
    </row>
    <row r="11" ht="27.0" customHeight="1">
      <c r="A11" s="33" t="s">
        <v>33</v>
      </c>
      <c r="B11" s="34" t="s">
        <v>34</v>
      </c>
      <c r="C11" s="35" t="s">
        <v>35</v>
      </c>
      <c r="D11" s="36">
        <f t="shared" ref="D11:U11" si="1">D12+D21+D25</f>
        <v>1476</v>
      </c>
      <c r="E11" s="37">
        <f t="shared" si="1"/>
        <v>486</v>
      </c>
      <c r="F11" s="36">
        <f t="shared" si="1"/>
        <v>36</v>
      </c>
      <c r="G11" s="36">
        <f t="shared" si="1"/>
        <v>1440</v>
      </c>
      <c r="H11" s="36">
        <f t="shared" si="1"/>
        <v>678</v>
      </c>
      <c r="I11" s="36">
        <f t="shared" si="1"/>
        <v>686</v>
      </c>
      <c r="J11" s="36">
        <f t="shared" si="1"/>
        <v>0</v>
      </c>
      <c r="K11" s="36">
        <f t="shared" si="1"/>
        <v>0</v>
      </c>
      <c r="L11" s="36">
        <f t="shared" si="1"/>
        <v>40</v>
      </c>
      <c r="M11" s="36">
        <f t="shared" si="1"/>
        <v>36</v>
      </c>
      <c r="N11" s="36">
        <f t="shared" si="1"/>
        <v>612</v>
      </c>
      <c r="O11" s="36">
        <f t="shared" si="1"/>
        <v>864</v>
      </c>
      <c r="P11" s="36">
        <f t="shared" si="1"/>
        <v>0</v>
      </c>
      <c r="Q11" s="36">
        <f t="shared" si="1"/>
        <v>0</v>
      </c>
      <c r="R11" s="36">
        <f t="shared" si="1"/>
        <v>0</v>
      </c>
      <c r="S11" s="36">
        <f t="shared" si="1"/>
        <v>0</v>
      </c>
      <c r="T11" s="36">
        <f t="shared" si="1"/>
        <v>0</v>
      </c>
      <c r="U11" s="36">
        <f t="shared" si="1"/>
        <v>0</v>
      </c>
      <c r="V11" s="38">
        <f t="shared" ref="V11:V100" si="3">SUM(N11:U11)</f>
        <v>1476</v>
      </c>
      <c r="W11" s="39">
        <f t="shared" ref="W11:W93" si="4">V11-D11</f>
        <v>0</v>
      </c>
      <c r="X11" s="10"/>
      <c r="Y11" s="10"/>
    </row>
    <row r="12" ht="17.25" customHeight="1">
      <c r="A12" s="40" t="s">
        <v>36</v>
      </c>
      <c r="B12" s="41" t="s">
        <v>37</v>
      </c>
      <c r="C12" s="35" t="s">
        <v>38</v>
      </c>
      <c r="D12" s="42">
        <f t="shared" ref="D12:U12" si="2">SUM(D13:D20)</f>
        <v>886</v>
      </c>
      <c r="E12" s="43">
        <f t="shared" si="2"/>
        <v>292</v>
      </c>
      <c r="F12" s="42">
        <f t="shared" si="2"/>
        <v>0</v>
      </c>
      <c r="G12" s="42">
        <f t="shared" si="2"/>
        <v>886</v>
      </c>
      <c r="H12" s="42">
        <f t="shared" si="2"/>
        <v>370</v>
      </c>
      <c r="I12" s="42">
        <f t="shared" si="2"/>
        <v>474</v>
      </c>
      <c r="J12" s="42">
        <f t="shared" si="2"/>
        <v>0</v>
      </c>
      <c r="K12" s="42">
        <f t="shared" si="2"/>
        <v>0</v>
      </c>
      <c r="L12" s="42">
        <f t="shared" si="2"/>
        <v>18</v>
      </c>
      <c r="M12" s="42">
        <f t="shared" si="2"/>
        <v>24</v>
      </c>
      <c r="N12" s="44">
        <f t="shared" si="2"/>
        <v>359</v>
      </c>
      <c r="O12" s="44">
        <f t="shared" si="2"/>
        <v>527</v>
      </c>
      <c r="P12" s="44">
        <f t="shared" si="2"/>
        <v>0</v>
      </c>
      <c r="Q12" s="44">
        <f t="shared" si="2"/>
        <v>0</v>
      </c>
      <c r="R12" s="44">
        <f t="shared" si="2"/>
        <v>0</v>
      </c>
      <c r="S12" s="44">
        <f t="shared" si="2"/>
        <v>0</v>
      </c>
      <c r="T12" s="44">
        <f t="shared" si="2"/>
        <v>0</v>
      </c>
      <c r="U12" s="44">
        <f t="shared" si="2"/>
        <v>0</v>
      </c>
      <c r="V12" s="38">
        <f t="shared" si="3"/>
        <v>886</v>
      </c>
      <c r="W12" s="39">
        <f t="shared" si="4"/>
        <v>0</v>
      </c>
      <c r="X12" s="10"/>
      <c r="Y12" s="10"/>
    </row>
    <row r="13">
      <c r="A13" s="45" t="s">
        <v>39</v>
      </c>
      <c r="B13" s="46" t="s">
        <v>40</v>
      </c>
      <c r="C13" s="47" t="s">
        <v>41</v>
      </c>
      <c r="D13" s="48">
        <f t="shared" ref="D13:D20" si="5">F13+G13</f>
        <v>88</v>
      </c>
      <c r="E13" s="49">
        <v>50.0</v>
      </c>
      <c r="F13" s="50"/>
      <c r="G13" s="48">
        <f t="shared" ref="G13:G20" si="6">H13+I13+L13+M13</f>
        <v>88</v>
      </c>
      <c r="H13" s="50">
        <v>48.0</v>
      </c>
      <c r="I13" s="50">
        <v>32.0</v>
      </c>
      <c r="J13" s="50"/>
      <c r="K13" s="50"/>
      <c r="L13" s="50">
        <v>2.0</v>
      </c>
      <c r="M13" s="50">
        <v>6.0</v>
      </c>
      <c r="N13" s="51">
        <v>45.0</v>
      </c>
      <c r="O13" s="52">
        <v>43.0</v>
      </c>
      <c r="P13" s="53"/>
      <c r="Q13" s="54"/>
      <c r="R13" s="54"/>
      <c r="S13" s="54"/>
      <c r="T13" s="54"/>
      <c r="U13" s="54"/>
      <c r="V13" s="38">
        <f t="shared" si="3"/>
        <v>88</v>
      </c>
      <c r="W13" s="39">
        <f t="shared" si="4"/>
        <v>0</v>
      </c>
      <c r="X13" s="10"/>
      <c r="Y13" s="10"/>
    </row>
    <row r="14">
      <c r="A14" s="45" t="s">
        <v>42</v>
      </c>
      <c r="B14" s="55" t="s">
        <v>43</v>
      </c>
      <c r="C14" s="56" t="s">
        <v>44</v>
      </c>
      <c r="D14" s="48">
        <f t="shared" si="5"/>
        <v>121</v>
      </c>
      <c r="E14" s="49">
        <v>30.0</v>
      </c>
      <c r="F14" s="50"/>
      <c r="G14" s="48">
        <f t="shared" si="6"/>
        <v>121</v>
      </c>
      <c r="H14" s="50">
        <v>81.0</v>
      </c>
      <c r="I14" s="50">
        <v>36.0</v>
      </c>
      <c r="J14" s="50"/>
      <c r="K14" s="50"/>
      <c r="L14" s="50">
        <v>4.0</v>
      </c>
      <c r="M14" s="50"/>
      <c r="N14" s="53">
        <v>53.0</v>
      </c>
      <c r="O14" s="51">
        <v>68.0</v>
      </c>
      <c r="P14" s="53"/>
      <c r="Q14" s="54"/>
      <c r="R14" s="54"/>
      <c r="S14" s="54"/>
      <c r="T14" s="54"/>
      <c r="U14" s="54"/>
      <c r="V14" s="38">
        <f t="shared" si="3"/>
        <v>121</v>
      </c>
      <c r="W14" s="39">
        <f t="shared" si="4"/>
        <v>0</v>
      </c>
      <c r="X14" s="10"/>
      <c r="Y14" s="10"/>
    </row>
    <row r="15">
      <c r="A15" s="45" t="s">
        <v>45</v>
      </c>
      <c r="B15" s="57" t="s">
        <v>46</v>
      </c>
      <c r="C15" s="56" t="s">
        <v>47</v>
      </c>
      <c r="D15" s="48">
        <f t="shared" si="5"/>
        <v>127</v>
      </c>
      <c r="E15" s="49">
        <v>50.0</v>
      </c>
      <c r="F15" s="50"/>
      <c r="G15" s="48">
        <f t="shared" si="6"/>
        <v>127</v>
      </c>
      <c r="H15" s="50">
        <v>0.0</v>
      </c>
      <c r="I15" s="50">
        <v>117.0</v>
      </c>
      <c r="J15" s="50"/>
      <c r="K15" s="50"/>
      <c r="L15" s="50">
        <v>4.0</v>
      </c>
      <c r="M15" s="50">
        <v>6.0</v>
      </c>
      <c r="N15" s="53">
        <v>55.0</v>
      </c>
      <c r="O15" s="52">
        <v>72.0</v>
      </c>
      <c r="P15" s="53"/>
      <c r="Q15" s="54"/>
      <c r="R15" s="54"/>
      <c r="S15" s="54"/>
      <c r="T15" s="54"/>
      <c r="U15" s="54"/>
      <c r="V15" s="38">
        <f t="shared" si="3"/>
        <v>127</v>
      </c>
      <c r="W15" s="39">
        <f t="shared" si="4"/>
        <v>0</v>
      </c>
      <c r="X15" s="10"/>
      <c r="Y15" s="10"/>
    </row>
    <row r="16">
      <c r="A16" s="45" t="s">
        <v>48</v>
      </c>
      <c r="B16" s="55" t="s">
        <v>49</v>
      </c>
      <c r="C16" s="56" t="s">
        <v>50</v>
      </c>
      <c r="D16" s="48">
        <f t="shared" si="5"/>
        <v>262</v>
      </c>
      <c r="E16" s="58">
        <v>70.0</v>
      </c>
      <c r="F16" s="50"/>
      <c r="G16" s="48">
        <f t="shared" si="6"/>
        <v>262</v>
      </c>
      <c r="H16" s="50">
        <v>118.0</v>
      </c>
      <c r="I16" s="50">
        <v>128.0</v>
      </c>
      <c r="J16" s="50"/>
      <c r="K16" s="50"/>
      <c r="L16" s="50">
        <v>4.0</v>
      </c>
      <c r="M16" s="50">
        <v>12.0</v>
      </c>
      <c r="N16" s="52">
        <v>78.0</v>
      </c>
      <c r="O16" s="52">
        <v>184.0</v>
      </c>
      <c r="P16" s="53"/>
      <c r="Q16" s="54"/>
      <c r="R16" s="54"/>
      <c r="S16" s="54"/>
      <c r="T16" s="54"/>
      <c r="U16" s="54"/>
      <c r="V16" s="38">
        <f t="shared" si="3"/>
        <v>262</v>
      </c>
      <c r="W16" s="39">
        <f t="shared" si="4"/>
        <v>0</v>
      </c>
      <c r="X16" s="10"/>
      <c r="Y16" s="10"/>
    </row>
    <row r="17">
      <c r="A17" s="45" t="s">
        <v>51</v>
      </c>
      <c r="B17" s="55" t="s">
        <v>52</v>
      </c>
      <c r="C17" s="56" t="s">
        <v>53</v>
      </c>
      <c r="D17" s="48">
        <f t="shared" si="5"/>
        <v>90</v>
      </c>
      <c r="E17" s="49">
        <v>12.0</v>
      </c>
      <c r="F17" s="50"/>
      <c r="G17" s="48">
        <f t="shared" si="6"/>
        <v>90</v>
      </c>
      <c r="H17" s="50">
        <v>72.0</v>
      </c>
      <c r="I17" s="50">
        <v>16.0</v>
      </c>
      <c r="J17" s="50"/>
      <c r="K17" s="50"/>
      <c r="L17" s="50">
        <v>2.0</v>
      </c>
      <c r="M17" s="50"/>
      <c r="N17" s="53">
        <v>42.0</v>
      </c>
      <c r="O17" s="51">
        <v>48.0</v>
      </c>
      <c r="P17" s="53"/>
      <c r="Q17" s="54"/>
      <c r="R17" s="54"/>
      <c r="S17" s="54"/>
      <c r="T17" s="54"/>
      <c r="U17" s="54"/>
      <c r="V17" s="38">
        <f t="shared" si="3"/>
        <v>90</v>
      </c>
      <c r="W17" s="39">
        <f t="shared" si="4"/>
        <v>0</v>
      </c>
      <c r="X17" s="10"/>
      <c r="Y17" s="10"/>
    </row>
    <row r="18">
      <c r="A18" s="45" t="s">
        <v>54</v>
      </c>
      <c r="B18" s="55" t="s">
        <v>55</v>
      </c>
      <c r="C18" s="56" t="s">
        <v>56</v>
      </c>
      <c r="D18" s="48">
        <f t="shared" si="5"/>
        <v>119</v>
      </c>
      <c r="E18" s="49">
        <v>50.0</v>
      </c>
      <c r="F18" s="50"/>
      <c r="G18" s="48">
        <f t="shared" si="6"/>
        <v>119</v>
      </c>
      <c r="H18" s="50">
        <v>2.0</v>
      </c>
      <c r="I18" s="50">
        <v>115.0</v>
      </c>
      <c r="J18" s="50" t="s">
        <v>57</v>
      </c>
      <c r="K18" s="50"/>
      <c r="L18" s="50">
        <v>2.0</v>
      </c>
      <c r="M18" s="50"/>
      <c r="N18" s="59">
        <v>46.0</v>
      </c>
      <c r="O18" s="51">
        <v>73.0</v>
      </c>
      <c r="P18" s="53"/>
      <c r="Q18" s="54"/>
      <c r="R18" s="54"/>
      <c r="S18" s="54"/>
      <c r="T18" s="54"/>
      <c r="U18" s="54"/>
      <c r="V18" s="38">
        <f t="shared" si="3"/>
        <v>119</v>
      </c>
      <c r="W18" s="39">
        <f t="shared" si="4"/>
        <v>0</v>
      </c>
      <c r="X18" s="10"/>
      <c r="Y18" s="10"/>
    </row>
    <row r="19">
      <c r="A19" s="45" t="s">
        <v>58</v>
      </c>
      <c r="B19" s="55" t="s">
        <v>59</v>
      </c>
      <c r="C19" s="60" t="s">
        <v>60</v>
      </c>
      <c r="D19" s="48">
        <f t="shared" si="5"/>
        <v>40</v>
      </c>
      <c r="E19" s="49">
        <v>20.0</v>
      </c>
      <c r="F19" s="50"/>
      <c r="G19" s="48">
        <f t="shared" si="6"/>
        <v>40</v>
      </c>
      <c r="H19" s="50">
        <v>22.0</v>
      </c>
      <c r="I19" s="50">
        <v>18.0</v>
      </c>
      <c r="J19" s="50"/>
      <c r="K19" s="50"/>
      <c r="L19" s="50"/>
      <c r="M19" s="50"/>
      <c r="N19" s="61">
        <v>40.0</v>
      </c>
      <c r="O19" s="53"/>
      <c r="P19" s="53"/>
      <c r="Q19" s="54"/>
      <c r="R19" s="54"/>
      <c r="S19" s="54"/>
      <c r="T19" s="54"/>
      <c r="U19" s="54"/>
      <c r="V19" s="38">
        <f t="shared" si="3"/>
        <v>40</v>
      </c>
      <c r="W19" s="39">
        <f t="shared" si="4"/>
        <v>0</v>
      </c>
      <c r="X19" s="10"/>
      <c r="Y19" s="10"/>
    </row>
    <row r="20">
      <c r="A20" s="45" t="s">
        <v>61</v>
      </c>
      <c r="B20" s="62" t="s">
        <v>62</v>
      </c>
      <c r="C20" s="56" t="s">
        <v>60</v>
      </c>
      <c r="D20" s="48">
        <f t="shared" si="5"/>
        <v>39</v>
      </c>
      <c r="E20" s="49">
        <v>10.0</v>
      </c>
      <c r="F20" s="50"/>
      <c r="G20" s="48">
        <f t="shared" si="6"/>
        <v>39</v>
      </c>
      <c r="H20" s="50">
        <v>27.0</v>
      </c>
      <c r="I20" s="50">
        <v>12.0</v>
      </c>
      <c r="J20" s="50"/>
      <c r="K20" s="50"/>
      <c r="L20" s="50"/>
      <c r="M20" s="50"/>
      <c r="N20" s="53"/>
      <c r="O20" s="61">
        <v>39.0</v>
      </c>
      <c r="P20" s="53"/>
      <c r="Q20" s="54"/>
      <c r="R20" s="54"/>
      <c r="S20" s="54"/>
      <c r="T20" s="54"/>
      <c r="U20" s="54"/>
      <c r="V20" s="38">
        <f t="shared" si="3"/>
        <v>39</v>
      </c>
      <c r="W20" s="39">
        <f t="shared" si="4"/>
        <v>0</v>
      </c>
      <c r="X20" s="10"/>
      <c r="Y20" s="10"/>
    </row>
    <row r="21" ht="28.5" customHeight="1">
      <c r="A21" s="40" t="s">
        <v>63</v>
      </c>
      <c r="B21" s="63" t="s">
        <v>64</v>
      </c>
      <c r="C21" s="35" t="s">
        <v>65</v>
      </c>
      <c r="D21" s="44">
        <f t="shared" ref="D21:U21" si="7">SUM(D22:D24)</f>
        <v>358</v>
      </c>
      <c r="E21" s="44">
        <f t="shared" si="7"/>
        <v>110</v>
      </c>
      <c r="F21" s="44">
        <f t="shared" si="7"/>
        <v>0</v>
      </c>
      <c r="G21" s="44">
        <f t="shared" si="7"/>
        <v>358</v>
      </c>
      <c r="H21" s="44">
        <f t="shared" si="7"/>
        <v>204</v>
      </c>
      <c r="I21" s="44">
        <f t="shared" si="7"/>
        <v>128</v>
      </c>
      <c r="J21" s="44">
        <f t="shared" si="7"/>
        <v>0</v>
      </c>
      <c r="K21" s="44">
        <f t="shared" si="7"/>
        <v>0</v>
      </c>
      <c r="L21" s="44">
        <f t="shared" si="7"/>
        <v>14</v>
      </c>
      <c r="M21" s="44">
        <f t="shared" si="7"/>
        <v>12</v>
      </c>
      <c r="N21" s="44">
        <f t="shared" si="7"/>
        <v>143</v>
      </c>
      <c r="O21" s="44">
        <f t="shared" si="7"/>
        <v>215</v>
      </c>
      <c r="P21" s="44">
        <f t="shared" si="7"/>
        <v>0</v>
      </c>
      <c r="Q21" s="44">
        <f t="shared" si="7"/>
        <v>0</v>
      </c>
      <c r="R21" s="44">
        <f t="shared" si="7"/>
        <v>0</v>
      </c>
      <c r="S21" s="44">
        <f t="shared" si="7"/>
        <v>0</v>
      </c>
      <c r="T21" s="44">
        <f t="shared" si="7"/>
        <v>0</v>
      </c>
      <c r="U21" s="44">
        <f t="shared" si="7"/>
        <v>0</v>
      </c>
      <c r="V21" s="38">
        <f t="shared" si="3"/>
        <v>358</v>
      </c>
      <c r="W21" s="39">
        <f t="shared" si="4"/>
        <v>0</v>
      </c>
      <c r="X21" s="10"/>
      <c r="Y21" s="10"/>
    </row>
    <row r="22" ht="15.75" customHeight="1">
      <c r="A22" s="45" t="s">
        <v>66</v>
      </c>
      <c r="B22" s="46" t="s">
        <v>67</v>
      </c>
      <c r="C22" s="56" t="s">
        <v>53</v>
      </c>
      <c r="D22" s="48">
        <f t="shared" ref="D22:D24" si="8">F22+G22</f>
        <v>138</v>
      </c>
      <c r="E22" s="50">
        <v>30.0</v>
      </c>
      <c r="F22" s="50"/>
      <c r="G22" s="48">
        <f t="shared" ref="G22:G24" si="9">H22+I22+L22+M22</f>
        <v>138</v>
      </c>
      <c r="H22" s="50">
        <v>40.0</v>
      </c>
      <c r="I22" s="50">
        <v>94.0</v>
      </c>
      <c r="J22" s="64"/>
      <c r="K22" s="64"/>
      <c r="L22" s="65">
        <v>4.0</v>
      </c>
      <c r="M22" s="66"/>
      <c r="N22" s="67">
        <v>58.0</v>
      </c>
      <c r="O22" s="61">
        <v>80.0</v>
      </c>
      <c r="P22" s="67"/>
      <c r="Q22" s="68"/>
      <c r="R22" s="68"/>
      <c r="S22" s="68"/>
      <c r="T22" s="68"/>
      <c r="U22" s="68"/>
      <c r="V22" s="38">
        <f t="shared" si="3"/>
        <v>138</v>
      </c>
      <c r="W22" s="39">
        <f t="shared" si="4"/>
        <v>0</v>
      </c>
      <c r="X22" s="10"/>
      <c r="Y22" s="10"/>
    </row>
    <row r="23" ht="15.75" customHeight="1">
      <c r="A23" s="45" t="s">
        <v>68</v>
      </c>
      <c r="B23" s="55" t="s">
        <v>69</v>
      </c>
      <c r="C23" s="56" t="s">
        <v>50</v>
      </c>
      <c r="D23" s="48">
        <f t="shared" si="8"/>
        <v>178</v>
      </c>
      <c r="E23" s="50">
        <v>66.0</v>
      </c>
      <c r="F23" s="50"/>
      <c r="G23" s="48">
        <f t="shared" si="9"/>
        <v>178</v>
      </c>
      <c r="H23" s="50">
        <v>136.0</v>
      </c>
      <c r="I23" s="50">
        <v>22.0</v>
      </c>
      <c r="J23" s="64"/>
      <c r="K23" s="64"/>
      <c r="L23" s="65">
        <v>8.0</v>
      </c>
      <c r="M23" s="50">
        <v>12.0</v>
      </c>
      <c r="N23" s="52">
        <v>85.0</v>
      </c>
      <c r="O23" s="52">
        <v>93.0</v>
      </c>
      <c r="P23" s="67"/>
      <c r="Q23" s="68"/>
      <c r="R23" s="68"/>
      <c r="S23" s="68"/>
      <c r="T23" s="68"/>
      <c r="U23" s="68"/>
      <c r="V23" s="38">
        <f t="shared" si="3"/>
        <v>178</v>
      </c>
      <c r="W23" s="39">
        <f t="shared" si="4"/>
        <v>0</v>
      </c>
      <c r="X23" s="10"/>
      <c r="Y23" s="10"/>
    </row>
    <row r="24" ht="15.75" customHeight="1">
      <c r="A24" s="45" t="s">
        <v>70</v>
      </c>
      <c r="B24" s="55" t="s">
        <v>71</v>
      </c>
      <c r="C24" s="56" t="s">
        <v>72</v>
      </c>
      <c r="D24" s="48">
        <f t="shared" si="8"/>
        <v>42</v>
      </c>
      <c r="E24" s="50">
        <v>14.0</v>
      </c>
      <c r="F24" s="50"/>
      <c r="G24" s="48">
        <f t="shared" si="9"/>
        <v>42</v>
      </c>
      <c r="H24" s="50">
        <v>28.0</v>
      </c>
      <c r="I24" s="50">
        <v>12.0</v>
      </c>
      <c r="J24" s="64"/>
      <c r="K24" s="64"/>
      <c r="L24" s="65">
        <v>2.0</v>
      </c>
      <c r="M24" s="66"/>
      <c r="N24" s="67"/>
      <c r="O24" s="61">
        <v>42.0</v>
      </c>
      <c r="P24" s="67"/>
      <c r="Q24" s="68"/>
      <c r="R24" s="68"/>
      <c r="S24" s="68"/>
      <c r="T24" s="68"/>
      <c r="U24" s="68"/>
      <c r="V24" s="38">
        <f t="shared" si="3"/>
        <v>42</v>
      </c>
      <c r="W24" s="39">
        <f t="shared" si="4"/>
        <v>0</v>
      </c>
      <c r="X24" s="10"/>
      <c r="Y24" s="10"/>
    </row>
    <row r="25" ht="25.5" customHeight="1">
      <c r="A25" s="40" t="s">
        <v>73</v>
      </c>
      <c r="B25" s="69" t="s">
        <v>74</v>
      </c>
      <c r="C25" s="35" t="s">
        <v>75</v>
      </c>
      <c r="D25" s="44">
        <f t="shared" ref="D25:U25" si="10">D26</f>
        <v>232</v>
      </c>
      <c r="E25" s="44">
        <f t="shared" si="10"/>
        <v>84</v>
      </c>
      <c r="F25" s="44">
        <f t="shared" si="10"/>
        <v>36</v>
      </c>
      <c r="G25" s="44">
        <f t="shared" si="10"/>
        <v>196</v>
      </c>
      <c r="H25" s="44">
        <f t="shared" si="10"/>
        <v>104</v>
      </c>
      <c r="I25" s="44">
        <f t="shared" si="10"/>
        <v>84</v>
      </c>
      <c r="J25" s="44">
        <f t="shared" si="10"/>
        <v>0</v>
      </c>
      <c r="K25" s="44">
        <f t="shared" si="10"/>
        <v>0</v>
      </c>
      <c r="L25" s="44">
        <f t="shared" si="10"/>
        <v>8</v>
      </c>
      <c r="M25" s="44">
        <f t="shared" si="10"/>
        <v>0</v>
      </c>
      <c r="N25" s="44">
        <f t="shared" si="10"/>
        <v>110</v>
      </c>
      <c r="O25" s="44">
        <f t="shared" si="10"/>
        <v>122</v>
      </c>
      <c r="P25" s="44" t="str">
        <f t="shared" si="10"/>
        <v/>
      </c>
      <c r="Q25" s="44" t="str">
        <f t="shared" si="10"/>
        <v/>
      </c>
      <c r="R25" s="44" t="str">
        <f t="shared" si="10"/>
        <v/>
      </c>
      <c r="S25" s="44" t="str">
        <f t="shared" si="10"/>
        <v/>
      </c>
      <c r="T25" s="44" t="str">
        <f t="shared" si="10"/>
        <v/>
      </c>
      <c r="U25" s="44" t="str">
        <f t="shared" si="10"/>
        <v/>
      </c>
      <c r="V25" s="39">
        <f t="shared" si="3"/>
        <v>232</v>
      </c>
      <c r="W25" s="39">
        <f t="shared" si="4"/>
        <v>0</v>
      </c>
      <c r="X25" s="10"/>
      <c r="Y25" s="10"/>
    </row>
    <row r="26" ht="25.5" customHeight="1">
      <c r="A26" s="70" t="s">
        <v>76</v>
      </c>
      <c r="B26" s="55" t="s">
        <v>77</v>
      </c>
      <c r="C26" s="60" t="s">
        <v>44</v>
      </c>
      <c r="D26" s="48">
        <f t="shared" ref="D26:D31" si="12">F26+G26</f>
        <v>232</v>
      </c>
      <c r="E26" s="50">
        <f t="shared" ref="E26:O26" si="11">SUM(E27:E31)</f>
        <v>84</v>
      </c>
      <c r="F26" s="50">
        <f t="shared" si="11"/>
        <v>36</v>
      </c>
      <c r="G26" s="48">
        <f t="shared" si="11"/>
        <v>196</v>
      </c>
      <c r="H26" s="48">
        <f t="shared" si="11"/>
        <v>104</v>
      </c>
      <c r="I26" s="48">
        <f t="shared" si="11"/>
        <v>84</v>
      </c>
      <c r="J26" s="48">
        <f t="shared" si="11"/>
        <v>0</v>
      </c>
      <c r="K26" s="48">
        <f t="shared" si="11"/>
        <v>0</v>
      </c>
      <c r="L26" s="48">
        <f t="shared" si="11"/>
        <v>8</v>
      </c>
      <c r="M26" s="48">
        <f t="shared" si="11"/>
        <v>0</v>
      </c>
      <c r="N26" s="48">
        <f t="shared" si="11"/>
        <v>110</v>
      </c>
      <c r="O26" s="61">
        <f t="shared" si="11"/>
        <v>122</v>
      </c>
      <c r="P26" s="67"/>
      <c r="Q26" s="68"/>
      <c r="R26" s="68"/>
      <c r="S26" s="68"/>
      <c r="T26" s="68"/>
      <c r="U26" s="68"/>
      <c r="V26" s="39">
        <f t="shared" si="3"/>
        <v>232</v>
      </c>
      <c r="W26" s="39">
        <f t="shared" si="4"/>
        <v>0</v>
      </c>
      <c r="X26" s="10"/>
      <c r="Y26" s="10"/>
    </row>
    <row r="27" ht="25.5" customHeight="1">
      <c r="A27" s="45"/>
      <c r="B27" s="71" t="s">
        <v>78</v>
      </c>
      <c r="C27" s="72"/>
      <c r="D27" s="48">
        <f t="shared" si="12"/>
        <v>58</v>
      </c>
      <c r="E27" s="50">
        <v>20.0</v>
      </c>
      <c r="F27" s="50"/>
      <c r="G27" s="48">
        <f t="shared" ref="G27:G30" si="13">SUM(H27:L27)</f>
        <v>58</v>
      </c>
      <c r="H27" s="50">
        <v>36.0</v>
      </c>
      <c r="I27" s="50">
        <v>20.0</v>
      </c>
      <c r="J27" s="64"/>
      <c r="K27" s="64"/>
      <c r="L27" s="50">
        <v>2.0</v>
      </c>
      <c r="M27" s="66"/>
      <c r="N27" s="73">
        <v>58.0</v>
      </c>
      <c r="O27" s="73"/>
      <c r="P27" s="67"/>
      <c r="Q27" s="68"/>
      <c r="R27" s="68"/>
      <c r="S27" s="68"/>
      <c r="T27" s="68"/>
      <c r="U27" s="68"/>
      <c r="V27" s="39">
        <f t="shared" si="3"/>
        <v>58</v>
      </c>
      <c r="W27" s="39">
        <f t="shared" si="4"/>
        <v>0</v>
      </c>
      <c r="X27" s="10"/>
      <c r="Y27" s="10"/>
    </row>
    <row r="28" ht="25.5" customHeight="1">
      <c r="A28" s="45"/>
      <c r="B28" s="71" t="s">
        <v>79</v>
      </c>
      <c r="C28" s="72"/>
      <c r="D28" s="48">
        <f t="shared" si="12"/>
        <v>38</v>
      </c>
      <c r="E28" s="50">
        <v>16.0</v>
      </c>
      <c r="F28" s="50"/>
      <c r="G28" s="48">
        <f t="shared" si="13"/>
        <v>38</v>
      </c>
      <c r="H28" s="50">
        <v>20.0</v>
      </c>
      <c r="I28" s="50">
        <v>16.0</v>
      </c>
      <c r="J28" s="64"/>
      <c r="K28" s="64"/>
      <c r="L28" s="50">
        <v>2.0</v>
      </c>
      <c r="M28" s="66"/>
      <c r="N28" s="73"/>
      <c r="O28" s="73">
        <v>38.0</v>
      </c>
      <c r="P28" s="67"/>
      <c r="Q28" s="68"/>
      <c r="R28" s="68"/>
      <c r="S28" s="68"/>
      <c r="T28" s="68"/>
      <c r="U28" s="68"/>
      <c r="V28" s="39">
        <f t="shared" si="3"/>
        <v>38</v>
      </c>
      <c r="W28" s="39">
        <f t="shared" si="4"/>
        <v>0</v>
      </c>
      <c r="X28" s="10"/>
      <c r="Y28" s="10"/>
    </row>
    <row r="29" ht="25.5" customHeight="1">
      <c r="A29" s="45"/>
      <c r="B29" s="71" t="s">
        <v>80</v>
      </c>
      <c r="C29" s="72"/>
      <c r="D29" s="48">
        <f t="shared" si="12"/>
        <v>40</v>
      </c>
      <c r="E29" s="50">
        <v>28.0</v>
      </c>
      <c r="F29" s="50"/>
      <c r="G29" s="48">
        <f t="shared" si="13"/>
        <v>40</v>
      </c>
      <c r="H29" s="50">
        <v>10.0</v>
      </c>
      <c r="I29" s="50">
        <v>28.0</v>
      </c>
      <c r="J29" s="64"/>
      <c r="K29" s="64"/>
      <c r="L29" s="50">
        <v>2.0</v>
      </c>
      <c r="M29" s="66"/>
      <c r="N29" s="73"/>
      <c r="O29" s="73">
        <v>40.0</v>
      </c>
      <c r="P29" s="67"/>
      <c r="Q29" s="68"/>
      <c r="R29" s="68"/>
      <c r="S29" s="68"/>
      <c r="T29" s="68"/>
      <c r="U29" s="68"/>
      <c r="V29" s="39">
        <f t="shared" si="3"/>
        <v>40</v>
      </c>
      <c r="W29" s="39">
        <f t="shared" si="4"/>
        <v>0</v>
      </c>
      <c r="X29" s="10"/>
      <c r="Y29" s="10"/>
    </row>
    <row r="30" ht="25.5" customHeight="1">
      <c r="A30" s="45"/>
      <c r="B30" s="71" t="s">
        <v>81</v>
      </c>
      <c r="C30" s="72"/>
      <c r="D30" s="48">
        <f t="shared" si="12"/>
        <v>60</v>
      </c>
      <c r="E30" s="50">
        <v>20.0</v>
      </c>
      <c r="F30" s="50"/>
      <c r="G30" s="48">
        <f t="shared" si="13"/>
        <v>60</v>
      </c>
      <c r="H30" s="50">
        <v>38.0</v>
      </c>
      <c r="I30" s="50">
        <v>20.0</v>
      </c>
      <c r="J30" s="64"/>
      <c r="K30" s="64"/>
      <c r="L30" s="50">
        <v>2.0</v>
      </c>
      <c r="M30" s="66"/>
      <c r="N30" s="73">
        <v>38.0</v>
      </c>
      <c r="O30" s="73">
        <v>22.0</v>
      </c>
      <c r="P30" s="67"/>
      <c r="Q30" s="68"/>
      <c r="R30" s="68"/>
      <c r="S30" s="68"/>
      <c r="T30" s="68"/>
      <c r="U30" s="68"/>
      <c r="V30" s="39">
        <f t="shared" si="3"/>
        <v>60</v>
      </c>
      <c r="W30" s="39">
        <f t="shared" si="4"/>
        <v>0</v>
      </c>
      <c r="X30" s="10"/>
      <c r="Y30" s="10"/>
    </row>
    <row r="31" ht="15.75" customHeight="1">
      <c r="A31" s="74" t="s">
        <v>82</v>
      </c>
      <c r="B31" s="55" t="s">
        <v>83</v>
      </c>
      <c r="C31" s="72"/>
      <c r="D31" s="48">
        <f t="shared" si="12"/>
        <v>36</v>
      </c>
      <c r="E31" s="48"/>
      <c r="F31" s="50">
        <v>36.0</v>
      </c>
      <c r="G31" s="48"/>
      <c r="H31" s="50"/>
      <c r="I31" s="50"/>
      <c r="J31" s="64"/>
      <c r="K31" s="64"/>
      <c r="L31" s="50"/>
      <c r="M31" s="66"/>
      <c r="N31" s="73">
        <v>14.0</v>
      </c>
      <c r="O31" s="73">
        <v>22.0</v>
      </c>
      <c r="P31" s="67"/>
      <c r="Q31" s="68"/>
      <c r="R31" s="68"/>
      <c r="S31" s="68"/>
      <c r="T31" s="68"/>
      <c r="U31" s="68"/>
      <c r="V31" s="39">
        <f t="shared" si="3"/>
        <v>36</v>
      </c>
      <c r="W31" s="39">
        <f t="shared" si="4"/>
        <v>0</v>
      </c>
      <c r="X31" s="10"/>
      <c r="Y31" s="10"/>
      <c r="Z31" s="75" t="s">
        <v>84</v>
      </c>
    </row>
    <row r="32" ht="39.0" customHeight="1">
      <c r="A32" s="76" t="s">
        <v>85</v>
      </c>
      <c r="B32" s="77" t="s">
        <v>86</v>
      </c>
      <c r="C32" s="35" t="s">
        <v>87</v>
      </c>
      <c r="D32" s="44">
        <f t="shared" ref="D32:U32" si="14">SUM(D33:D38)</f>
        <v>518</v>
      </c>
      <c r="E32" s="44">
        <f t="shared" si="14"/>
        <v>384</v>
      </c>
      <c r="F32" s="44">
        <f t="shared" si="14"/>
        <v>16</v>
      </c>
      <c r="G32" s="44">
        <f t="shared" si="14"/>
        <v>502</v>
      </c>
      <c r="H32" s="44">
        <f t="shared" si="14"/>
        <v>106</v>
      </c>
      <c r="I32" s="44">
        <f t="shared" si="14"/>
        <v>384</v>
      </c>
      <c r="J32" s="44">
        <f t="shared" si="14"/>
        <v>0</v>
      </c>
      <c r="K32" s="44">
        <f t="shared" si="14"/>
        <v>0</v>
      </c>
      <c r="L32" s="44">
        <f t="shared" si="14"/>
        <v>12</v>
      </c>
      <c r="M32" s="44">
        <f t="shared" si="14"/>
        <v>0</v>
      </c>
      <c r="N32" s="44">
        <f t="shared" si="14"/>
        <v>0</v>
      </c>
      <c r="O32" s="44">
        <f t="shared" si="14"/>
        <v>0</v>
      </c>
      <c r="P32" s="44">
        <f t="shared" si="14"/>
        <v>179</v>
      </c>
      <c r="Q32" s="44">
        <f t="shared" si="14"/>
        <v>137</v>
      </c>
      <c r="R32" s="44">
        <f t="shared" si="14"/>
        <v>116</v>
      </c>
      <c r="S32" s="44">
        <f t="shared" si="14"/>
        <v>62</v>
      </c>
      <c r="T32" s="44">
        <f t="shared" si="14"/>
        <v>24</v>
      </c>
      <c r="U32" s="44">
        <f t="shared" si="14"/>
        <v>0</v>
      </c>
      <c r="V32" s="38">
        <f t="shared" si="3"/>
        <v>518</v>
      </c>
      <c r="W32" s="39">
        <f t="shared" si="4"/>
        <v>0</v>
      </c>
      <c r="X32" s="78">
        <f t="shared" ref="X32:Y32" si="15">SUM(X33:X38)</f>
        <v>468</v>
      </c>
      <c r="Y32" s="78">
        <f t="shared" si="15"/>
        <v>50</v>
      </c>
      <c r="Z32" s="79">
        <v>468.0</v>
      </c>
      <c r="AA32" s="75">
        <f>V32-Z32</f>
        <v>50</v>
      </c>
    </row>
    <row r="33" ht="15.75" customHeight="1">
      <c r="A33" s="45" t="s">
        <v>88</v>
      </c>
      <c r="B33" s="55" t="s">
        <v>89</v>
      </c>
      <c r="C33" s="50" t="s">
        <v>72</v>
      </c>
      <c r="D33" s="48">
        <f t="shared" ref="D33:D38" si="16">F33+G33</f>
        <v>48</v>
      </c>
      <c r="E33" s="50">
        <f t="shared" ref="E33:E38" si="17">I33+J33+K33</f>
        <v>20</v>
      </c>
      <c r="F33" s="50">
        <v>2.0</v>
      </c>
      <c r="G33" s="48">
        <f t="shared" ref="G33:G38" si="18">SUM(H33:M33)</f>
        <v>46</v>
      </c>
      <c r="H33" s="50">
        <v>24.0</v>
      </c>
      <c r="I33" s="50">
        <v>20.0</v>
      </c>
      <c r="J33" s="64"/>
      <c r="K33" s="64"/>
      <c r="L33" s="50">
        <v>2.0</v>
      </c>
      <c r="M33" s="66"/>
      <c r="N33" s="67"/>
      <c r="O33" s="67"/>
      <c r="P33" s="67"/>
      <c r="Q33" s="67"/>
      <c r="R33" s="80">
        <v>48.0</v>
      </c>
      <c r="S33" s="67"/>
      <c r="T33" s="67"/>
      <c r="U33" s="67"/>
      <c r="V33" s="38">
        <f t="shared" si="3"/>
        <v>48</v>
      </c>
      <c r="W33" s="39">
        <f t="shared" si="4"/>
        <v>0</v>
      </c>
      <c r="X33" s="81">
        <v>48.0</v>
      </c>
      <c r="Y33" s="81">
        <f t="shared" ref="Y33:Y38" si="19">D33-X33</f>
        <v>0</v>
      </c>
      <c r="Z33" s="79"/>
    </row>
    <row r="34" ht="15.75" customHeight="1">
      <c r="A34" s="45" t="s">
        <v>90</v>
      </c>
      <c r="B34" s="55" t="s">
        <v>52</v>
      </c>
      <c r="C34" s="50" t="s">
        <v>72</v>
      </c>
      <c r="D34" s="48">
        <f t="shared" si="16"/>
        <v>48</v>
      </c>
      <c r="E34" s="50">
        <f t="shared" si="17"/>
        <v>16</v>
      </c>
      <c r="F34" s="50">
        <v>2.0</v>
      </c>
      <c r="G34" s="48">
        <f t="shared" si="18"/>
        <v>46</v>
      </c>
      <c r="H34" s="50">
        <v>28.0</v>
      </c>
      <c r="I34" s="50">
        <v>16.0</v>
      </c>
      <c r="J34" s="64"/>
      <c r="K34" s="64"/>
      <c r="L34" s="50">
        <v>2.0</v>
      </c>
      <c r="M34" s="66"/>
      <c r="N34" s="67"/>
      <c r="O34" s="67"/>
      <c r="P34" s="80">
        <v>48.0</v>
      </c>
      <c r="R34" s="67"/>
      <c r="S34" s="67"/>
      <c r="T34" s="67"/>
      <c r="U34" s="67"/>
      <c r="V34" s="38">
        <f t="shared" si="3"/>
        <v>48</v>
      </c>
      <c r="W34" s="39">
        <f t="shared" si="4"/>
        <v>0</v>
      </c>
      <c r="X34" s="81">
        <v>48.0</v>
      </c>
      <c r="Y34" s="81">
        <f t="shared" si="19"/>
        <v>0</v>
      </c>
      <c r="Z34" s="79"/>
    </row>
    <row r="35" ht="15.75" customHeight="1">
      <c r="A35" s="45" t="s">
        <v>91</v>
      </c>
      <c r="B35" s="55" t="s">
        <v>92</v>
      </c>
      <c r="C35" s="60" t="s">
        <v>93</v>
      </c>
      <c r="D35" s="48">
        <f t="shared" si="16"/>
        <v>172</v>
      </c>
      <c r="E35" s="50">
        <f t="shared" si="17"/>
        <v>162</v>
      </c>
      <c r="F35" s="50">
        <v>6.0</v>
      </c>
      <c r="G35" s="48">
        <f t="shared" si="18"/>
        <v>166</v>
      </c>
      <c r="H35" s="50"/>
      <c r="I35" s="50">
        <v>162.0</v>
      </c>
      <c r="J35" s="64"/>
      <c r="K35" s="64"/>
      <c r="L35" s="50">
        <v>4.0</v>
      </c>
      <c r="M35" s="66"/>
      <c r="N35" s="67"/>
      <c r="O35" s="67"/>
      <c r="P35" s="67">
        <v>48.0</v>
      </c>
      <c r="Q35" s="67">
        <v>48.0</v>
      </c>
      <c r="R35" s="67">
        <v>38.0</v>
      </c>
      <c r="S35" s="80">
        <v>38.0</v>
      </c>
      <c r="T35" s="67"/>
      <c r="U35" s="67"/>
      <c r="V35" s="38">
        <f t="shared" si="3"/>
        <v>172</v>
      </c>
      <c r="W35" s="39">
        <f t="shared" si="4"/>
        <v>0</v>
      </c>
      <c r="X35" s="81">
        <v>172.0</v>
      </c>
      <c r="Y35" s="81">
        <f t="shared" si="19"/>
        <v>0</v>
      </c>
      <c r="Z35" s="79"/>
    </row>
    <row r="36" ht="15.75" customHeight="1">
      <c r="A36" s="45" t="s">
        <v>94</v>
      </c>
      <c r="B36" s="55" t="s">
        <v>55</v>
      </c>
      <c r="C36" s="50" t="s">
        <v>95</v>
      </c>
      <c r="D36" s="48">
        <f t="shared" si="16"/>
        <v>160</v>
      </c>
      <c r="E36" s="50">
        <f t="shared" si="17"/>
        <v>154</v>
      </c>
      <c r="F36" s="50"/>
      <c r="G36" s="48">
        <f t="shared" si="18"/>
        <v>160</v>
      </c>
      <c r="H36" s="50">
        <v>6.0</v>
      </c>
      <c r="I36" s="50">
        <v>154.0</v>
      </c>
      <c r="J36" s="64"/>
      <c r="K36" s="64"/>
      <c r="L36" s="50"/>
      <c r="M36" s="66"/>
      <c r="N36" s="67"/>
      <c r="O36" s="67"/>
      <c r="P36" s="82">
        <v>43.0</v>
      </c>
      <c r="Q36" s="82">
        <v>39.0</v>
      </c>
      <c r="R36" s="82">
        <v>30.0</v>
      </c>
      <c r="S36" s="82">
        <v>24.0</v>
      </c>
      <c r="T36" s="80">
        <v>24.0</v>
      </c>
      <c r="U36" s="67"/>
      <c r="V36" s="38">
        <f t="shared" si="3"/>
        <v>160</v>
      </c>
      <c r="W36" s="39">
        <f t="shared" si="4"/>
        <v>0</v>
      </c>
      <c r="X36" s="81">
        <v>160.0</v>
      </c>
      <c r="Y36" s="81">
        <f t="shared" si="19"/>
        <v>0</v>
      </c>
      <c r="Z36" s="79"/>
    </row>
    <row r="37" ht="15.75" customHeight="1">
      <c r="A37" s="45" t="s">
        <v>96</v>
      </c>
      <c r="B37" s="55" t="s">
        <v>97</v>
      </c>
      <c r="C37" s="50" t="s">
        <v>72</v>
      </c>
      <c r="D37" s="48">
        <f t="shared" si="16"/>
        <v>40</v>
      </c>
      <c r="E37" s="50">
        <f t="shared" si="17"/>
        <v>18</v>
      </c>
      <c r="F37" s="50">
        <v>2.0</v>
      </c>
      <c r="G37" s="48">
        <f t="shared" si="18"/>
        <v>38</v>
      </c>
      <c r="H37" s="50">
        <v>18.0</v>
      </c>
      <c r="I37" s="50">
        <v>18.0</v>
      </c>
      <c r="J37" s="64"/>
      <c r="K37" s="64"/>
      <c r="L37" s="50">
        <v>2.0</v>
      </c>
      <c r="M37" s="66"/>
      <c r="N37" s="67"/>
      <c r="O37" s="67"/>
      <c r="P37" s="80">
        <v>40.0</v>
      </c>
      <c r="Q37" s="67"/>
      <c r="R37" s="67"/>
      <c r="S37" s="67"/>
      <c r="U37" s="67"/>
      <c r="V37" s="38">
        <f t="shared" si="3"/>
        <v>40</v>
      </c>
      <c r="W37" s="39">
        <f t="shared" si="4"/>
        <v>0</v>
      </c>
      <c r="X37" s="81">
        <v>40.0</v>
      </c>
      <c r="Y37" s="81">
        <f t="shared" si="19"/>
        <v>0</v>
      </c>
      <c r="Z37" s="79"/>
    </row>
    <row r="38" ht="15.75" customHeight="1">
      <c r="A38" s="45" t="s">
        <v>98</v>
      </c>
      <c r="B38" s="55" t="s">
        <v>99</v>
      </c>
      <c r="C38" s="50" t="s">
        <v>72</v>
      </c>
      <c r="D38" s="48">
        <f t="shared" si="16"/>
        <v>50</v>
      </c>
      <c r="E38" s="50">
        <f t="shared" si="17"/>
        <v>14</v>
      </c>
      <c r="F38" s="50">
        <v>4.0</v>
      </c>
      <c r="G38" s="48">
        <f t="shared" si="18"/>
        <v>46</v>
      </c>
      <c r="H38" s="50">
        <v>30.0</v>
      </c>
      <c r="I38" s="50">
        <v>14.0</v>
      </c>
      <c r="J38" s="64"/>
      <c r="K38" s="64"/>
      <c r="L38" s="50">
        <v>2.0</v>
      </c>
      <c r="M38" s="66"/>
      <c r="N38" s="67"/>
      <c r="O38" s="67"/>
      <c r="P38" s="67"/>
      <c r="Q38" s="80">
        <v>50.0</v>
      </c>
      <c r="R38" s="67"/>
      <c r="S38" s="67"/>
      <c r="T38" s="67"/>
      <c r="U38" s="67"/>
      <c r="V38" s="38">
        <f t="shared" si="3"/>
        <v>50</v>
      </c>
      <c r="W38" s="39">
        <f t="shared" si="4"/>
        <v>0</v>
      </c>
      <c r="X38" s="81">
        <v>0.0</v>
      </c>
      <c r="Y38" s="81">
        <f t="shared" si="19"/>
        <v>50</v>
      </c>
      <c r="Z38" s="79"/>
    </row>
    <row r="39" ht="15.75" customHeight="1">
      <c r="A39" s="76" t="s">
        <v>100</v>
      </c>
      <c r="B39" s="77" t="s">
        <v>101</v>
      </c>
      <c r="C39" s="35" t="s">
        <v>102</v>
      </c>
      <c r="D39" s="44">
        <f t="shared" ref="D39:U39" si="20">SUM(D40:D42)</f>
        <v>194</v>
      </c>
      <c r="E39" s="44">
        <f t="shared" si="20"/>
        <v>84</v>
      </c>
      <c r="F39" s="44">
        <f t="shared" si="20"/>
        <v>16</v>
      </c>
      <c r="G39" s="44">
        <f t="shared" si="20"/>
        <v>178</v>
      </c>
      <c r="H39" s="44">
        <f t="shared" si="20"/>
        <v>76</v>
      </c>
      <c r="I39" s="44">
        <f t="shared" si="20"/>
        <v>84</v>
      </c>
      <c r="J39" s="44">
        <f t="shared" si="20"/>
        <v>0</v>
      </c>
      <c r="K39" s="44">
        <f t="shared" si="20"/>
        <v>0</v>
      </c>
      <c r="L39" s="44">
        <f t="shared" si="20"/>
        <v>6</v>
      </c>
      <c r="M39" s="44">
        <f t="shared" si="20"/>
        <v>12</v>
      </c>
      <c r="N39" s="44">
        <f t="shared" si="20"/>
        <v>0</v>
      </c>
      <c r="O39" s="44">
        <f t="shared" si="20"/>
        <v>0</v>
      </c>
      <c r="P39" s="44">
        <f t="shared" si="20"/>
        <v>156</v>
      </c>
      <c r="Q39" s="44">
        <f t="shared" si="20"/>
        <v>38</v>
      </c>
      <c r="R39" s="44">
        <f t="shared" si="20"/>
        <v>0</v>
      </c>
      <c r="S39" s="44">
        <f t="shared" si="20"/>
        <v>0</v>
      </c>
      <c r="T39" s="44">
        <f t="shared" si="20"/>
        <v>0</v>
      </c>
      <c r="U39" s="44">
        <f t="shared" si="20"/>
        <v>0</v>
      </c>
      <c r="V39" s="38">
        <f t="shared" si="3"/>
        <v>194</v>
      </c>
      <c r="W39" s="39">
        <f t="shared" si="4"/>
        <v>0</v>
      </c>
      <c r="X39" s="78">
        <f t="shared" ref="X39:Y39" si="21">SUM(X40:X42)</f>
        <v>144</v>
      </c>
      <c r="Y39" s="78">
        <f t="shared" si="21"/>
        <v>50</v>
      </c>
      <c r="Z39" s="79">
        <v>144.0</v>
      </c>
      <c r="AA39" s="75">
        <f>V39-Z39</f>
        <v>50</v>
      </c>
    </row>
    <row r="40" ht="15.75" customHeight="1">
      <c r="A40" s="83" t="s">
        <v>103</v>
      </c>
      <c r="B40" s="84" t="s">
        <v>49</v>
      </c>
      <c r="C40" s="56" t="s">
        <v>104</v>
      </c>
      <c r="D40" s="48">
        <f t="shared" ref="D40:D42" si="22">F40+G40</f>
        <v>96</v>
      </c>
      <c r="E40" s="50">
        <f t="shared" ref="E40:E42" si="23">I40+J40+K40</f>
        <v>40</v>
      </c>
      <c r="F40" s="50">
        <v>8.0</v>
      </c>
      <c r="G40" s="48">
        <f t="shared" ref="G40:G42" si="24">SUM(H40:M40)</f>
        <v>88</v>
      </c>
      <c r="H40" s="50">
        <v>40.0</v>
      </c>
      <c r="I40" s="50">
        <v>40.0</v>
      </c>
      <c r="J40" s="64"/>
      <c r="K40" s="64"/>
      <c r="L40" s="50">
        <v>2.0</v>
      </c>
      <c r="M40" s="50">
        <v>6.0</v>
      </c>
      <c r="N40" s="48"/>
      <c r="O40" s="48"/>
      <c r="P40" s="52">
        <v>96.0</v>
      </c>
      <c r="Q40" s="85"/>
      <c r="R40" s="85"/>
      <c r="S40" s="85"/>
      <c r="T40" s="85"/>
      <c r="U40" s="85"/>
      <c r="V40" s="38">
        <f t="shared" si="3"/>
        <v>96</v>
      </c>
      <c r="W40" s="39">
        <f t="shared" si="4"/>
        <v>0</v>
      </c>
      <c r="X40" s="81">
        <v>84.0</v>
      </c>
      <c r="Y40" s="81">
        <f t="shared" ref="Y40:Y42" si="25">D40-X40</f>
        <v>12</v>
      </c>
      <c r="Z40" s="79"/>
    </row>
    <row r="41" ht="15.75" customHeight="1">
      <c r="A41" s="83" t="s">
        <v>105</v>
      </c>
      <c r="B41" s="84" t="s">
        <v>106</v>
      </c>
      <c r="C41" s="60" t="s">
        <v>104</v>
      </c>
      <c r="D41" s="48">
        <f t="shared" si="22"/>
        <v>60</v>
      </c>
      <c r="E41" s="50">
        <f t="shared" si="23"/>
        <v>30</v>
      </c>
      <c r="F41" s="50">
        <v>6.0</v>
      </c>
      <c r="G41" s="48">
        <f t="shared" si="24"/>
        <v>54</v>
      </c>
      <c r="H41" s="50">
        <v>16.0</v>
      </c>
      <c r="I41" s="50">
        <v>30.0</v>
      </c>
      <c r="J41" s="64"/>
      <c r="K41" s="64"/>
      <c r="L41" s="50">
        <v>2.0</v>
      </c>
      <c r="M41" s="50">
        <v>6.0</v>
      </c>
      <c r="N41" s="48"/>
      <c r="O41" s="48"/>
      <c r="P41" s="52">
        <v>60.0</v>
      </c>
      <c r="Q41" s="85"/>
      <c r="R41" s="85"/>
      <c r="S41" s="85"/>
      <c r="T41" s="85"/>
      <c r="U41" s="85"/>
      <c r="V41" s="38">
        <f t="shared" si="3"/>
        <v>60</v>
      </c>
      <c r="W41" s="39">
        <f t="shared" si="4"/>
        <v>0</v>
      </c>
      <c r="X41" s="81">
        <v>60.0</v>
      </c>
      <c r="Y41" s="81">
        <f t="shared" si="25"/>
        <v>0</v>
      </c>
      <c r="Z41" s="79"/>
    </row>
    <row r="42" ht="15.75" customHeight="1">
      <c r="A42" s="83" t="s">
        <v>107</v>
      </c>
      <c r="B42" s="84" t="s">
        <v>108</v>
      </c>
      <c r="C42" s="50" t="s">
        <v>72</v>
      </c>
      <c r="D42" s="48">
        <f t="shared" si="22"/>
        <v>38</v>
      </c>
      <c r="E42" s="50">
        <f t="shared" si="23"/>
        <v>14</v>
      </c>
      <c r="F42" s="50">
        <v>2.0</v>
      </c>
      <c r="G42" s="48">
        <f t="shared" si="24"/>
        <v>36</v>
      </c>
      <c r="H42" s="50">
        <v>20.0</v>
      </c>
      <c r="I42" s="50">
        <v>14.0</v>
      </c>
      <c r="J42" s="64"/>
      <c r="K42" s="64"/>
      <c r="L42" s="50">
        <v>2.0</v>
      </c>
      <c r="M42" s="50"/>
      <c r="N42" s="48"/>
      <c r="O42" s="48"/>
      <c r="P42" s="48"/>
      <c r="Q42" s="80">
        <v>38.0</v>
      </c>
      <c r="R42" s="48"/>
      <c r="S42" s="48"/>
      <c r="T42" s="48"/>
      <c r="U42" s="48"/>
      <c r="V42" s="38">
        <f t="shared" si="3"/>
        <v>38</v>
      </c>
      <c r="W42" s="39">
        <f t="shared" si="4"/>
        <v>0</v>
      </c>
      <c r="X42" s="81">
        <v>0.0</v>
      </c>
      <c r="Y42" s="81">
        <f t="shared" si="25"/>
        <v>38</v>
      </c>
      <c r="Z42" s="79"/>
    </row>
    <row r="43" ht="15.75" customHeight="1">
      <c r="A43" s="76" t="s">
        <v>109</v>
      </c>
      <c r="B43" s="86" t="s">
        <v>110</v>
      </c>
      <c r="C43" s="35" t="s">
        <v>111</v>
      </c>
      <c r="D43" s="44">
        <f t="shared" ref="D43:U43" si="26">SUM(D44:D58)</f>
        <v>1132</v>
      </c>
      <c r="E43" s="44">
        <f t="shared" si="26"/>
        <v>576</v>
      </c>
      <c r="F43" s="44">
        <f t="shared" si="26"/>
        <v>72</v>
      </c>
      <c r="G43" s="44">
        <f t="shared" si="26"/>
        <v>1060</v>
      </c>
      <c r="H43" s="44">
        <f t="shared" si="26"/>
        <v>412</v>
      </c>
      <c r="I43" s="44">
        <f t="shared" si="26"/>
        <v>576</v>
      </c>
      <c r="J43" s="44">
        <f t="shared" si="26"/>
        <v>0</v>
      </c>
      <c r="K43" s="44">
        <f t="shared" si="26"/>
        <v>0</v>
      </c>
      <c r="L43" s="44">
        <f t="shared" si="26"/>
        <v>36</v>
      </c>
      <c r="M43" s="44">
        <f t="shared" si="26"/>
        <v>36</v>
      </c>
      <c r="N43" s="44">
        <f t="shared" si="26"/>
        <v>0</v>
      </c>
      <c r="O43" s="44">
        <f t="shared" si="26"/>
        <v>0</v>
      </c>
      <c r="P43" s="44">
        <f t="shared" si="26"/>
        <v>277</v>
      </c>
      <c r="Q43" s="44">
        <f t="shared" si="26"/>
        <v>459</v>
      </c>
      <c r="R43" s="44">
        <f t="shared" si="26"/>
        <v>114</v>
      </c>
      <c r="S43" s="44">
        <f t="shared" si="26"/>
        <v>168</v>
      </c>
      <c r="T43" s="44">
        <f t="shared" si="26"/>
        <v>32</v>
      </c>
      <c r="U43" s="44">
        <f t="shared" si="26"/>
        <v>82</v>
      </c>
      <c r="V43" s="38">
        <f t="shared" si="3"/>
        <v>1132</v>
      </c>
      <c r="W43" s="39">
        <f t="shared" si="4"/>
        <v>0</v>
      </c>
      <c r="X43" s="78">
        <f t="shared" ref="X43:Y43" si="27">SUM(X44:X58)</f>
        <v>612</v>
      </c>
      <c r="Y43" s="78">
        <f t="shared" si="27"/>
        <v>520</v>
      </c>
      <c r="Z43" s="79">
        <v>612.0</v>
      </c>
      <c r="AA43" s="75">
        <f>V43-Z43</f>
        <v>520</v>
      </c>
    </row>
    <row r="44" ht="15.75" customHeight="1">
      <c r="A44" s="83" t="s">
        <v>112</v>
      </c>
      <c r="B44" s="87" t="s">
        <v>113</v>
      </c>
      <c r="C44" s="60" t="s">
        <v>114</v>
      </c>
      <c r="D44" s="48">
        <f t="shared" ref="D44:D58" si="28">F44+G44</f>
        <v>108</v>
      </c>
      <c r="E44" s="50">
        <f t="shared" ref="E44:E58" si="29">I44+J44+K44</f>
        <v>70</v>
      </c>
      <c r="F44" s="50">
        <v>8.0</v>
      </c>
      <c r="G44" s="48">
        <f t="shared" ref="G44:G58" si="30">SUM(H44:M44)</f>
        <v>100</v>
      </c>
      <c r="H44" s="50">
        <v>20.0</v>
      </c>
      <c r="I44" s="50">
        <v>70.0</v>
      </c>
      <c r="J44" s="50"/>
      <c r="K44" s="50"/>
      <c r="L44" s="50">
        <v>4.0</v>
      </c>
      <c r="M44" s="50">
        <v>6.0</v>
      </c>
      <c r="N44" s="88"/>
      <c r="O44" s="88"/>
      <c r="P44" s="48">
        <v>52.0</v>
      </c>
      <c r="Q44" s="52">
        <v>56.0</v>
      </c>
      <c r="R44" s="48"/>
      <c r="S44" s="48"/>
      <c r="T44" s="48"/>
      <c r="U44" s="48"/>
      <c r="V44" s="38">
        <f t="shared" si="3"/>
        <v>108</v>
      </c>
      <c r="W44" s="39">
        <f t="shared" si="4"/>
        <v>0</v>
      </c>
      <c r="X44" s="81">
        <v>76.0</v>
      </c>
      <c r="Y44" s="81">
        <f t="shared" ref="Y44:Y58" si="31">D44-X44</f>
        <v>32</v>
      </c>
      <c r="Z44" s="79"/>
    </row>
    <row r="45" ht="15.75" customHeight="1">
      <c r="A45" s="83" t="s">
        <v>115</v>
      </c>
      <c r="B45" s="87" t="s">
        <v>116</v>
      </c>
      <c r="C45" s="60" t="s">
        <v>104</v>
      </c>
      <c r="D45" s="48">
        <f t="shared" si="28"/>
        <v>108</v>
      </c>
      <c r="E45" s="50">
        <f t="shared" si="29"/>
        <v>60</v>
      </c>
      <c r="F45" s="50">
        <v>10.0</v>
      </c>
      <c r="G45" s="48">
        <f t="shared" si="30"/>
        <v>98</v>
      </c>
      <c r="H45" s="50">
        <v>30.0</v>
      </c>
      <c r="I45" s="50">
        <v>60.0</v>
      </c>
      <c r="J45" s="50"/>
      <c r="K45" s="50"/>
      <c r="L45" s="50">
        <v>2.0</v>
      </c>
      <c r="M45" s="50">
        <v>6.0</v>
      </c>
      <c r="N45" s="88"/>
      <c r="O45" s="88"/>
      <c r="P45" s="52">
        <v>108.0</v>
      </c>
      <c r="Q45" s="48"/>
      <c r="R45" s="48"/>
      <c r="S45" s="48"/>
      <c r="T45" s="48"/>
      <c r="U45" s="48"/>
      <c r="V45" s="38">
        <f t="shared" si="3"/>
        <v>108</v>
      </c>
      <c r="W45" s="39">
        <f t="shared" si="4"/>
        <v>0</v>
      </c>
      <c r="X45" s="81">
        <v>108.0</v>
      </c>
      <c r="Y45" s="81">
        <f t="shared" si="31"/>
        <v>0</v>
      </c>
      <c r="Z45" s="79"/>
    </row>
    <row r="46" ht="26.25" customHeight="1">
      <c r="A46" s="83" t="s">
        <v>117</v>
      </c>
      <c r="B46" s="89" t="s">
        <v>118</v>
      </c>
      <c r="C46" s="60" t="s">
        <v>72</v>
      </c>
      <c r="D46" s="48">
        <f t="shared" si="28"/>
        <v>36</v>
      </c>
      <c r="E46" s="50">
        <f t="shared" si="29"/>
        <v>18</v>
      </c>
      <c r="F46" s="50">
        <v>2.0</v>
      </c>
      <c r="G46" s="48">
        <f t="shared" si="30"/>
        <v>34</v>
      </c>
      <c r="H46" s="50">
        <v>14.0</v>
      </c>
      <c r="I46" s="50">
        <v>18.0</v>
      </c>
      <c r="J46" s="50"/>
      <c r="K46" s="50"/>
      <c r="L46" s="50">
        <v>2.0</v>
      </c>
      <c r="M46" s="50"/>
      <c r="N46" s="88"/>
      <c r="O46" s="88"/>
      <c r="P46" s="88"/>
      <c r="Q46" s="80">
        <v>36.0</v>
      </c>
      <c r="R46" s="88"/>
      <c r="T46" s="48"/>
      <c r="U46" s="48"/>
      <c r="V46" s="38">
        <f t="shared" si="3"/>
        <v>36</v>
      </c>
      <c r="W46" s="39">
        <f t="shared" si="4"/>
        <v>0</v>
      </c>
      <c r="X46" s="81">
        <v>36.0</v>
      </c>
      <c r="Y46" s="81">
        <f t="shared" si="31"/>
        <v>0</v>
      </c>
      <c r="Z46" s="79"/>
    </row>
    <row r="47" ht="15.75" customHeight="1">
      <c r="A47" s="83" t="s">
        <v>119</v>
      </c>
      <c r="B47" s="87" t="s">
        <v>120</v>
      </c>
      <c r="C47" s="60" t="s">
        <v>104</v>
      </c>
      <c r="D47" s="48">
        <f t="shared" si="28"/>
        <v>78</v>
      </c>
      <c r="E47" s="50">
        <f t="shared" si="29"/>
        <v>40</v>
      </c>
      <c r="F47" s="50">
        <v>4.0</v>
      </c>
      <c r="G47" s="48">
        <f t="shared" si="30"/>
        <v>74</v>
      </c>
      <c r="H47" s="50">
        <v>26.0</v>
      </c>
      <c r="I47" s="50">
        <v>40.0</v>
      </c>
      <c r="J47" s="50"/>
      <c r="K47" s="50"/>
      <c r="L47" s="50">
        <v>2.0</v>
      </c>
      <c r="M47" s="50">
        <v>6.0</v>
      </c>
      <c r="N47" s="88"/>
      <c r="O47" s="88"/>
      <c r="P47" s="52">
        <v>78.0</v>
      </c>
      <c r="Q47" s="48"/>
      <c r="R47" s="48"/>
      <c r="S47" s="48"/>
      <c r="T47" s="48"/>
      <c r="U47" s="48"/>
      <c r="V47" s="38">
        <f t="shared" si="3"/>
        <v>78</v>
      </c>
      <c r="W47" s="39">
        <f t="shared" si="4"/>
        <v>0</v>
      </c>
      <c r="X47" s="81">
        <v>72.0</v>
      </c>
      <c r="Y47" s="81">
        <f t="shared" si="31"/>
        <v>6</v>
      </c>
      <c r="Z47" s="79"/>
    </row>
    <row r="48" ht="15.75" customHeight="1">
      <c r="A48" s="83" t="s">
        <v>121</v>
      </c>
      <c r="B48" s="87" t="s">
        <v>122</v>
      </c>
      <c r="C48" s="60" t="s">
        <v>44</v>
      </c>
      <c r="D48" s="48">
        <f t="shared" si="28"/>
        <v>74</v>
      </c>
      <c r="E48" s="50">
        <f t="shared" si="29"/>
        <v>24</v>
      </c>
      <c r="F48" s="50">
        <v>4.0</v>
      </c>
      <c r="G48" s="48">
        <f t="shared" si="30"/>
        <v>70</v>
      </c>
      <c r="H48" s="50">
        <v>44.0</v>
      </c>
      <c r="I48" s="50">
        <v>24.0</v>
      </c>
      <c r="J48" s="50"/>
      <c r="K48" s="50"/>
      <c r="L48" s="50">
        <v>2.0</v>
      </c>
      <c r="M48" s="50"/>
      <c r="N48" s="88"/>
      <c r="O48" s="88"/>
      <c r="P48" s="48">
        <v>39.0</v>
      </c>
      <c r="Q48" s="80">
        <v>35.0</v>
      </c>
      <c r="R48" s="48"/>
      <c r="S48" s="48"/>
      <c r="T48" s="48"/>
      <c r="U48" s="48"/>
      <c r="V48" s="38">
        <f t="shared" si="3"/>
        <v>74</v>
      </c>
      <c r="W48" s="39">
        <f t="shared" si="4"/>
        <v>0</v>
      </c>
      <c r="X48" s="81">
        <v>48.0</v>
      </c>
      <c r="Y48" s="81">
        <f t="shared" si="31"/>
        <v>26</v>
      </c>
      <c r="Z48" s="79"/>
    </row>
    <row r="49" ht="15.75" customHeight="1">
      <c r="A49" s="83" t="s">
        <v>123</v>
      </c>
      <c r="B49" s="90" t="s">
        <v>124</v>
      </c>
      <c r="C49" s="50" t="s">
        <v>72</v>
      </c>
      <c r="D49" s="48">
        <f t="shared" si="28"/>
        <v>54</v>
      </c>
      <c r="E49" s="50">
        <f t="shared" si="29"/>
        <v>16</v>
      </c>
      <c r="F49" s="50">
        <v>6.0</v>
      </c>
      <c r="G49" s="48">
        <f t="shared" si="30"/>
        <v>48</v>
      </c>
      <c r="H49" s="50">
        <v>30.0</v>
      </c>
      <c r="I49" s="50">
        <v>16.0</v>
      </c>
      <c r="J49" s="50"/>
      <c r="K49" s="50"/>
      <c r="L49" s="50">
        <v>2.0</v>
      </c>
      <c r="M49" s="50"/>
      <c r="N49" s="88"/>
      <c r="O49" s="88"/>
      <c r="P49" s="88"/>
      <c r="Q49" s="80">
        <v>54.0</v>
      </c>
      <c r="R49" s="48"/>
      <c r="S49" s="48"/>
      <c r="T49" s="48"/>
      <c r="U49" s="48"/>
      <c r="V49" s="38">
        <f t="shared" si="3"/>
        <v>54</v>
      </c>
      <c r="W49" s="39">
        <f t="shared" si="4"/>
        <v>0</v>
      </c>
      <c r="X49" s="81">
        <v>36.0</v>
      </c>
      <c r="Y49" s="81">
        <f t="shared" si="31"/>
        <v>18</v>
      </c>
      <c r="Z49" s="79"/>
    </row>
    <row r="50" ht="15.75" customHeight="1">
      <c r="A50" s="83" t="s">
        <v>125</v>
      </c>
      <c r="B50" s="90" t="s">
        <v>126</v>
      </c>
      <c r="C50" s="60" t="s">
        <v>72</v>
      </c>
      <c r="D50" s="48">
        <f t="shared" si="28"/>
        <v>42</v>
      </c>
      <c r="E50" s="50">
        <f t="shared" si="29"/>
        <v>16</v>
      </c>
      <c r="F50" s="50">
        <v>4.0</v>
      </c>
      <c r="G50" s="48">
        <f t="shared" si="30"/>
        <v>38</v>
      </c>
      <c r="H50" s="50">
        <v>20.0</v>
      </c>
      <c r="I50" s="50">
        <v>16.0</v>
      </c>
      <c r="J50" s="50"/>
      <c r="K50" s="50"/>
      <c r="L50" s="50">
        <v>2.0</v>
      </c>
      <c r="M50" s="50"/>
      <c r="N50" s="88"/>
      <c r="O50" s="88"/>
      <c r="P50" s="88"/>
      <c r="Q50" s="80">
        <v>42.0</v>
      </c>
      <c r="R50" s="48"/>
      <c r="S50" s="48"/>
      <c r="T50" s="48"/>
      <c r="U50" s="48"/>
      <c r="V50" s="38">
        <f t="shared" si="3"/>
        <v>42</v>
      </c>
      <c r="W50" s="39">
        <f t="shared" si="4"/>
        <v>0</v>
      </c>
      <c r="X50" s="81">
        <v>36.0</v>
      </c>
      <c r="Y50" s="81">
        <f t="shared" si="31"/>
        <v>6</v>
      </c>
      <c r="Z50" s="79"/>
    </row>
    <row r="51" ht="15.75" customHeight="1">
      <c r="A51" s="91" t="s">
        <v>127</v>
      </c>
      <c r="B51" s="90" t="s">
        <v>128</v>
      </c>
      <c r="C51" s="50" t="s">
        <v>104</v>
      </c>
      <c r="D51" s="48">
        <f t="shared" si="28"/>
        <v>94</v>
      </c>
      <c r="E51" s="50">
        <f t="shared" si="29"/>
        <v>36</v>
      </c>
      <c r="F51" s="50">
        <v>8.0</v>
      </c>
      <c r="G51" s="48">
        <f t="shared" si="30"/>
        <v>86</v>
      </c>
      <c r="H51" s="50">
        <v>40.0</v>
      </c>
      <c r="I51" s="50">
        <v>36.0</v>
      </c>
      <c r="J51" s="50"/>
      <c r="K51" s="50"/>
      <c r="L51" s="50">
        <v>4.0</v>
      </c>
      <c r="M51" s="50">
        <v>6.0</v>
      </c>
      <c r="N51" s="88"/>
      <c r="O51" s="88"/>
      <c r="P51" s="92"/>
      <c r="Q51" s="52">
        <v>94.0</v>
      </c>
      <c r="R51" s="50"/>
      <c r="T51" s="48"/>
      <c r="U51" s="48"/>
      <c r="V51" s="38">
        <f t="shared" si="3"/>
        <v>94</v>
      </c>
      <c r="W51" s="39">
        <f t="shared" si="4"/>
        <v>0</v>
      </c>
      <c r="X51" s="81">
        <v>72.0</v>
      </c>
      <c r="Y51" s="81">
        <f t="shared" si="31"/>
        <v>22</v>
      </c>
      <c r="Z51" s="79"/>
    </row>
    <row r="52" ht="15.75" customHeight="1">
      <c r="A52" s="83" t="s">
        <v>129</v>
      </c>
      <c r="B52" s="90" t="s">
        <v>130</v>
      </c>
      <c r="C52" s="60" t="s">
        <v>104</v>
      </c>
      <c r="D52" s="48">
        <f t="shared" si="28"/>
        <v>100</v>
      </c>
      <c r="E52" s="50">
        <f t="shared" si="29"/>
        <v>30</v>
      </c>
      <c r="F52" s="50">
        <v>10.0</v>
      </c>
      <c r="G52" s="48">
        <f t="shared" si="30"/>
        <v>90</v>
      </c>
      <c r="H52" s="50">
        <v>50.0</v>
      </c>
      <c r="I52" s="50">
        <v>30.0</v>
      </c>
      <c r="J52" s="50"/>
      <c r="K52" s="50"/>
      <c r="L52" s="50">
        <v>4.0</v>
      </c>
      <c r="M52" s="50">
        <v>6.0</v>
      </c>
      <c r="N52" s="88"/>
      <c r="O52" s="88"/>
      <c r="P52" s="48"/>
      <c r="Q52" s="52">
        <v>100.0</v>
      </c>
      <c r="R52" s="48"/>
      <c r="S52" s="48"/>
      <c r="T52" s="48"/>
      <c r="U52" s="48"/>
      <c r="V52" s="38">
        <f t="shared" si="3"/>
        <v>100</v>
      </c>
      <c r="W52" s="39">
        <f t="shared" si="4"/>
        <v>0</v>
      </c>
      <c r="X52" s="81">
        <v>60.0</v>
      </c>
      <c r="Y52" s="81">
        <f t="shared" si="31"/>
        <v>40</v>
      </c>
      <c r="Z52" s="79"/>
    </row>
    <row r="53" ht="15.75" customHeight="1">
      <c r="A53" s="83" t="s">
        <v>131</v>
      </c>
      <c r="B53" s="90" t="s">
        <v>132</v>
      </c>
      <c r="C53" s="56" t="s">
        <v>72</v>
      </c>
      <c r="D53" s="48">
        <f t="shared" si="28"/>
        <v>68</v>
      </c>
      <c r="E53" s="50">
        <f t="shared" si="29"/>
        <v>48</v>
      </c>
      <c r="F53" s="50"/>
      <c r="G53" s="48">
        <f t="shared" si="30"/>
        <v>68</v>
      </c>
      <c r="H53" s="50">
        <v>20.0</v>
      </c>
      <c r="I53" s="50">
        <v>48.0</v>
      </c>
      <c r="J53" s="50"/>
      <c r="K53" s="50"/>
      <c r="L53" s="50"/>
      <c r="M53" s="50"/>
      <c r="N53" s="88"/>
      <c r="O53" s="88"/>
      <c r="P53" s="48"/>
      <c r="Q53" s="48"/>
      <c r="R53" s="48"/>
      <c r="S53" s="80">
        <v>68.0</v>
      </c>
      <c r="T53" s="48"/>
      <c r="U53" s="48"/>
      <c r="V53" s="38">
        <f t="shared" si="3"/>
        <v>68</v>
      </c>
      <c r="W53" s="39">
        <f t="shared" si="4"/>
        <v>0</v>
      </c>
      <c r="X53" s="81">
        <v>68.0</v>
      </c>
      <c r="Y53" s="81">
        <f t="shared" si="31"/>
        <v>0</v>
      </c>
      <c r="Z53" s="79"/>
    </row>
    <row r="54" ht="15.75" customHeight="1">
      <c r="A54" s="93" t="s">
        <v>133</v>
      </c>
      <c r="B54" s="94" t="s">
        <v>134</v>
      </c>
      <c r="C54" s="95" t="s">
        <v>72</v>
      </c>
      <c r="D54" s="48">
        <f t="shared" si="28"/>
        <v>42</v>
      </c>
      <c r="E54" s="50">
        <f t="shared" si="29"/>
        <v>10</v>
      </c>
      <c r="F54" s="96">
        <v>2.0</v>
      </c>
      <c r="G54" s="50">
        <f t="shared" si="30"/>
        <v>40</v>
      </c>
      <c r="H54" s="96">
        <v>28.0</v>
      </c>
      <c r="I54" s="96">
        <v>10.0</v>
      </c>
      <c r="J54" s="96"/>
      <c r="K54" s="96"/>
      <c r="L54" s="96">
        <v>2.0</v>
      </c>
      <c r="M54" s="96"/>
      <c r="N54" s="96"/>
      <c r="O54" s="96"/>
      <c r="P54" s="96"/>
      <c r="Q54" s="80">
        <v>42.0</v>
      </c>
      <c r="R54" s="96"/>
      <c r="S54" s="96"/>
      <c r="T54" s="96"/>
      <c r="U54" s="96"/>
      <c r="V54" s="38">
        <f t="shared" si="3"/>
        <v>42</v>
      </c>
      <c r="W54" s="39">
        <f t="shared" si="4"/>
        <v>0</v>
      </c>
      <c r="X54" s="81">
        <v>0.0</v>
      </c>
      <c r="Y54" s="81">
        <f t="shared" si="31"/>
        <v>42</v>
      </c>
      <c r="Z54" s="79"/>
    </row>
    <row r="55" ht="27.75" customHeight="1">
      <c r="A55" s="83" t="s">
        <v>135</v>
      </c>
      <c r="B55" s="55" t="s">
        <v>136</v>
      </c>
      <c r="C55" s="60" t="s">
        <v>72</v>
      </c>
      <c r="D55" s="48">
        <f t="shared" si="28"/>
        <v>62</v>
      </c>
      <c r="E55" s="50">
        <f t="shared" si="29"/>
        <v>30</v>
      </c>
      <c r="F55" s="50">
        <v>4.0</v>
      </c>
      <c r="G55" s="50">
        <f t="shared" si="30"/>
        <v>58</v>
      </c>
      <c r="H55" s="50">
        <v>26.0</v>
      </c>
      <c r="I55" s="50">
        <v>30.0</v>
      </c>
      <c r="J55" s="50"/>
      <c r="K55" s="50"/>
      <c r="L55" s="50">
        <v>2.0</v>
      </c>
      <c r="M55" s="50"/>
      <c r="N55" s="48"/>
      <c r="O55" s="48"/>
      <c r="P55" s="48"/>
      <c r="Q55" s="48"/>
      <c r="R55" s="80">
        <v>62.0</v>
      </c>
      <c r="S55" s="96"/>
      <c r="T55" s="96"/>
      <c r="U55" s="48"/>
      <c r="V55" s="38">
        <f t="shared" si="3"/>
        <v>62</v>
      </c>
      <c r="W55" s="39">
        <f t="shared" si="4"/>
        <v>0</v>
      </c>
      <c r="X55" s="81">
        <v>0.0</v>
      </c>
      <c r="Y55" s="81">
        <f t="shared" si="31"/>
        <v>62</v>
      </c>
      <c r="Z55" s="79"/>
    </row>
    <row r="56" ht="15.75" customHeight="1">
      <c r="A56" s="93" t="s">
        <v>137</v>
      </c>
      <c r="B56" s="97" t="s">
        <v>138</v>
      </c>
      <c r="C56" s="60" t="s">
        <v>139</v>
      </c>
      <c r="D56" s="48">
        <f t="shared" si="28"/>
        <v>77</v>
      </c>
      <c r="E56" s="50">
        <f t="shared" si="29"/>
        <v>36</v>
      </c>
      <c r="F56" s="50">
        <v>4.0</v>
      </c>
      <c r="G56" s="50">
        <f t="shared" si="30"/>
        <v>73</v>
      </c>
      <c r="H56" s="50">
        <v>32.0</v>
      </c>
      <c r="I56" s="50">
        <v>36.0</v>
      </c>
      <c r="J56" s="50"/>
      <c r="K56" s="50"/>
      <c r="L56" s="50">
        <v>2.0</v>
      </c>
      <c r="M56" s="50">
        <v>3.0</v>
      </c>
      <c r="N56" s="48"/>
      <c r="O56" s="48"/>
      <c r="P56" s="48"/>
      <c r="Q56" s="48"/>
      <c r="R56" s="48">
        <v>52.0</v>
      </c>
      <c r="S56" s="52">
        <v>25.0</v>
      </c>
      <c r="T56" s="48"/>
      <c r="U56" s="48"/>
      <c r="V56" s="38">
        <f t="shared" si="3"/>
        <v>77</v>
      </c>
      <c r="W56" s="39">
        <f t="shared" si="4"/>
        <v>0</v>
      </c>
      <c r="X56" s="81">
        <v>0.0</v>
      </c>
      <c r="Y56" s="81">
        <f t="shared" si="31"/>
        <v>77</v>
      </c>
      <c r="Z56" s="79"/>
    </row>
    <row r="57" ht="15.75" customHeight="1">
      <c r="A57" s="83" t="s">
        <v>140</v>
      </c>
      <c r="B57" s="97" t="s">
        <v>141</v>
      </c>
      <c r="C57" s="60" t="s">
        <v>139</v>
      </c>
      <c r="D57" s="48">
        <f t="shared" si="28"/>
        <v>75</v>
      </c>
      <c r="E57" s="50">
        <f t="shared" si="29"/>
        <v>46</v>
      </c>
      <c r="F57" s="50">
        <v>2.0</v>
      </c>
      <c r="G57" s="50">
        <f t="shared" si="30"/>
        <v>73</v>
      </c>
      <c r="H57" s="50">
        <v>22.0</v>
      </c>
      <c r="I57" s="50">
        <v>46.0</v>
      </c>
      <c r="J57" s="50"/>
      <c r="K57" s="50"/>
      <c r="L57" s="50">
        <v>2.0</v>
      </c>
      <c r="M57" s="50">
        <v>3.0</v>
      </c>
      <c r="N57" s="48"/>
      <c r="O57" s="48"/>
      <c r="P57" s="48"/>
      <c r="Q57" s="48"/>
      <c r="R57" s="48"/>
      <c r="S57" s="52">
        <v>75.0</v>
      </c>
      <c r="T57" s="48"/>
      <c r="U57" s="48"/>
      <c r="V57" s="38">
        <f t="shared" si="3"/>
        <v>75</v>
      </c>
      <c r="W57" s="39">
        <f t="shared" si="4"/>
        <v>0</v>
      </c>
      <c r="X57" s="81">
        <v>0.0</v>
      </c>
      <c r="Y57" s="81">
        <f t="shared" si="31"/>
        <v>75</v>
      </c>
      <c r="Z57" s="79"/>
    </row>
    <row r="58" ht="38.25" customHeight="1">
      <c r="A58" s="98" t="s">
        <v>142</v>
      </c>
      <c r="B58" s="84" t="s">
        <v>143</v>
      </c>
      <c r="C58" s="60" t="s">
        <v>72</v>
      </c>
      <c r="D58" s="48">
        <f t="shared" si="28"/>
        <v>114</v>
      </c>
      <c r="E58" s="50">
        <f t="shared" si="29"/>
        <v>96</v>
      </c>
      <c r="F58" s="50">
        <v>4.0</v>
      </c>
      <c r="G58" s="50">
        <f t="shared" si="30"/>
        <v>110</v>
      </c>
      <c r="H58" s="50">
        <v>10.0</v>
      </c>
      <c r="I58" s="50">
        <v>96.0</v>
      </c>
      <c r="J58" s="50"/>
      <c r="K58" s="50"/>
      <c r="L58" s="50">
        <v>4.0</v>
      </c>
      <c r="M58" s="50"/>
      <c r="N58" s="48"/>
      <c r="O58" s="48"/>
      <c r="P58" s="48"/>
      <c r="Q58" s="48"/>
      <c r="R58" s="48"/>
      <c r="S58" s="48"/>
      <c r="T58" s="48">
        <v>32.0</v>
      </c>
      <c r="U58" s="80">
        <v>82.0</v>
      </c>
      <c r="V58" s="38">
        <f t="shared" si="3"/>
        <v>114</v>
      </c>
      <c r="W58" s="39">
        <f t="shared" si="4"/>
        <v>0</v>
      </c>
      <c r="X58" s="81">
        <v>0.0</v>
      </c>
      <c r="Y58" s="81">
        <f t="shared" si="31"/>
        <v>114</v>
      </c>
      <c r="Z58" s="79"/>
    </row>
    <row r="59" ht="15.75" customHeight="1">
      <c r="A59" s="99" t="s">
        <v>144</v>
      </c>
      <c r="B59" s="77" t="s">
        <v>145</v>
      </c>
      <c r="C59" s="100" t="s">
        <v>146</v>
      </c>
      <c r="D59" s="44">
        <f t="shared" ref="D59:U59" si="32">D60+D69+D74+D82</f>
        <v>2404</v>
      </c>
      <c r="E59" s="44">
        <f t="shared" si="32"/>
        <v>1660</v>
      </c>
      <c r="F59" s="44">
        <f t="shared" si="32"/>
        <v>46</v>
      </c>
      <c r="G59" s="44">
        <f t="shared" si="32"/>
        <v>2358</v>
      </c>
      <c r="H59" s="44">
        <f t="shared" si="32"/>
        <v>604</v>
      </c>
      <c r="I59" s="44">
        <f t="shared" si="32"/>
        <v>628</v>
      </c>
      <c r="J59" s="44">
        <f t="shared" si="32"/>
        <v>60</v>
      </c>
      <c r="K59" s="44">
        <f t="shared" si="32"/>
        <v>972</v>
      </c>
      <c r="L59" s="44">
        <f t="shared" si="32"/>
        <v>28</v>
      </c>
      <c r="M59" s="44">
        <f t="shared" si="32"/>
        <v>66</v>
      </c>
      <c r="N59" s="44">
        <f t="shared" si="32"/>
        <v>0</v>
      </c>
      <c r="O59" s="44">
        <f t="shared" si="32"/>
        <v>0</v>
      </c>
      <c r="P59" s="44">
        <f t="shared" si="32"/>
        <v>0</v>
      </c>
      <c r="Q59" s="44">
        <f t="shared" si="32"/>
        <v>266</v>
      </c>
      <c r="R59" s="44">
        <f t="shared" si="32"/>
        <v>382</v>
      </c>
      <c r="S59" s="44">
        <f t="shared" si="32"/>
        <v>634</v>
      </c>
      <c r="T59" s="44">
        <f t="shared" si="32"/>
        <v>556</v>
      </c>
      <c r="U59" s="44">
        <f t="shared" si="32"/>
        <v>566</v>
      </c>
      <c r="V59" s="38">
        <f t="shared" si="3"/>
        <v>2404</v>
      </c>
      <c r="W59" s="39">
        <f t="shared" si="4"/>
        <v>0</v>
      </c>
      <c r="X59" s="44">
        <f t="shared" ref="X59:Y59" si="33">X60+X69+X74+X82</f>
        <v>1728</v>
      </c>
      <c r="Y59" s="44">
        <f t="shared" si="33"/>
        <v>676</v>
      </c>
      <c r="Z59" s="79">
        <v>1728.0</v>
      </c>
      <c r="AA59" s="75">
        <f>V59-Z59</f>
        <v>676</v>
      </c>
    </row>
    <row r="60" ht="47.25" customHeight="1">
      <c r="A60" s="101" t="s">
        <v>147</v>
      </c>
      <c r="B60" s="102" t="s">
        <v>148</v>
      </c>
      <c r="C60" s="103" t="s">
        <v>149</v>
      </c>
      <c r="D60" s="104">
        <f t="shared" ref="D60:U60" si="34">SUM(D61:D68)</f>
        <v>1410</v>
      </c>
      <c r="E60" s="104">
        <f t="shared" si="34"/>
        <v>890</v>
      </c>
      <c r="F60" s="104">
        <f t="shared" si="34"/>
        <v>36</v>
      </c>
      <c r="G60" s="104">
        <f t="shared" si="34"/>
        <v>1374</v>
      </c>
      <c r="H60" s="104">
        <f t="shared" si="34"/>
        <v>420</v>
      </c>
      <c r="I60" s="104">
        <f t="shared" si="34"/>
        <v>454</v>
      </c>
      <c r="J60" s="104">
        <f t="shared" si="34"/>
        <v>40</v>
      </c>
      <c r="K60" s="104">
        <f t="shared" si="34"/>
        <v>396</v>
      </c>
      <c r="L60" s="104">
        <f t="shared" si="34"/>
        <v>22</v>
      </c>
      <c r="M60" s="104">
        <f t="shared" si="34"/>
        <v>42</v>
      </c>
      <c r="N60" s="104">
        <f t="shared" si="34"/>
        <v>0</v>
      </c>
      <c r="O60" s="104">
        <f t="shared" si="34"/>
        <v>0</v>
      </c>
      <c r="P60" s="104">
        <f t="shared" si="34"/>
        <v>0</v>
      </c>
      <c r="Q60" s="104">
        <f t="shared" si="34"/>
        <v>140</v>
      </c>
      <c r="R60" s="104">
        <f t="shared" si="34"/>
        <v>140</v>
      </c>
      <c r="S60" s="104">
        <f t="shared" si="34"/>
        <v>238</v>
      </c>
      <c r="T60" s="104">
        <f t="shared" si="34"/>
        <v>424</v>
      </c>
      <c r="U60" s="104">
        <f t="shared" si="34"/>
        <v>468</v>
      </c>
      <c r="V60" s="38">
        <f t="shared" si="3"/>
        <v>1410</v>
      </c>
      <c r="W60" s="39">
        <f t="shared" si="4"/>
        <v>0</v>
      </c>
      <c r="X60" s="104">
        <f t="shared" ref="X60:Y60" si="35">SUM(X61:X68)</f>
        <v>1098</v>
      </c>
      <c r="Y60" s="104">
        <f t="shared" si="35"/>
        <v>312</v>
      </c>
      <c r="Z60" s="79"/>
    </row>
    <row r="61" ht="15.75" customHeight="1">
      <c r="A61" s="55" t="s">
        <v>150</v>
      </c>
      <c r="B61" s="105" t="s">
        <v>151</v>
      </c>
      <c r="C61" s="56" t="s">
        <v>152</v>
      </c>
      <c r="D61" s="48">
        <f t="shared" ref="D61:D68" si="36">F61+G61</f>
        <v>200</v>
      </c>
      <c r="E61" s="50">
        <f t="shared" ref="E61:E68" si="37">I61+J61+K61</f>
        <v>92</v>
      </c>
      <c r="F61" s="50">
        <v>8.0</v>
      </c>
      <c r="G61" s="48">
        <f t="shared" ref="G61:G68" si="38">SUM(H61:M61)</f>
        <v>192</v>
      </c>
      <c r="H61" s="50">
        <v>90.0</v>
      </c>
      <c r="I61" s="50">
        <v>92.0</v>
      </c>
      <c r="J61" s="50"/>
      <c r="K61" s="50"/>
      <c r="L61" s="50">
        <v>4.0</v>
      </c>
      <c r="M61" s="50">
        <v>6.0</v>
      </c>
      <c r="N61" s="88"/>
      <c r="O61" s="88"/>
      <c r="P61" s="88"/>
      <c r="Q61" s="88"/>
      <c r="R61" s="68">
        <v>74.0</v>
      </c>
      <c r="S61" s="68">
        <v>40.0</v>
      </c>
      <c r="T61" s="52">
        <v>86.0</v>
      </c>
      <c r="U61" s="88"/>
      <c r="V61" s="38">
        <f t="shared" si="3"/>
        <v>200</v>
      </c>
      <c r="W61" s="39">
        <f t="shared" si="4"/>
        <v>0</v>
      </c>
      <c r="X61" s="81">
        <v>200.0</v>
      </c>
      <c r="Y61" s="81">
        <f t="shared" ref="Y61:Y68" si="39">D61-X61</f>
        <v>0</v>
      </c>
      <c r="Z61" s="79"/>
    </row>
    <row r="62" ht="15.75" customHeight="1">
      <c r="A62" s="55" t="s">
        <v>153</v>
      </c>
      <c r="B62" s="105" t="s">
        <v>154</v>
      </c>
      <c r="C62" s="56" t="s">
        <v>114</v>
      </c>
      <c r="D62" s="48">
        <f t="shared" si="36"/>
        <v>154</v>
      </c>
      <c r="E62" s="50">
        <f t="shared" si="37"/>
        <v>94</v>
      </c>
      <c r="F62" s="50">
        <v>6.0</v>
      </c>
      <c r="G62" s="48">
        <f t="shared" si="38"/>
        <v>148</v>
      </c>
      <c r="H62" s="50">
        <v>42.0</v>
      </c>
      <c r="I62" s="50">
        <v>54.0</v>
      </c>
      <c r="J62" s="50">
        <v>40.0</v>
      </c>
      <c r="K62" s="50"/>
      <c r="L62" s="50">
        <v>6.0</v>
      </c>
      <c r="M62" s="50">
        <v>6.0</v>
      </c>
      <c r="N62" s="88"/>
      <c r="O62" s="88"/>
      <c r="P62" s="88"/>
      <c r="Q62" s="88"/>
      <c r="R62" s="88"/>
      <c r="S62" s="88"/>
      <c r="T62" s="106">
        <v>154.0</v>
      </c>
      <c r="U62" s="88"/>
      <c r="V62" s="38">
        <f t="shared" si="3"/>
        <v>154</v>
      </c>
      <c r="W62" s="39">
        <f t="shared" si="4"/>
        <v>0</v>
      </c>
      <c r="X62" s="81">
        <v>80.0</v>
      </c>
      <c r="Y62" s="81">
        <f t="shared" si="39"/>
        <v>74</v>
      </c>
      <c r="Z62" s="79"/>
    </row>
    <row r="63" ht="36.0" customHeight="1">
      <c r="A63" s="70" t="s">
        <v>155</v>
      </c>
      <c r="B63" s="105" t="s">
        <v>156</v>
      </c>
      <c r="C63" s="60" t="s">
        <v>157</v>
      </c>
      <c r="D63" s="48">
        <f t="shared" si="36"/>
        <v>276</v>
      </c>
      <c r="E63" s="50">
        <f t="shared" si="37"/>
        <v>126</v>
      </c>
      <c r="F63" s="50">
        <v>8.0</v>
      </c>
      <c r="G63" s="48">
        <f t="shared" si="38"/>
        <v>268</v>
      </c>
      <c r="H63" s="50">
        <v>126.0</v>
      </c>
      <c r="I63" s="50">
        <v>126.0</v>
      </c>
      <c r="J63" s="50"/>
      <c r="K63" s="50"/>
      <c r="L63" s="50">
        <v>4.0</v>
      </c>
      <c r="M63" s="50">
        <v>12.0</v>
      </c>
      <c r="N63" s="88"/>
      <c r="O63" s="88"/>
      <c r="P63" s="88"/>
      <c r="Q63" s="106">
        <v>140.0</v>
      </c>
      <c r="R63" s="67">
        <v>66.0</v>
      </c>
      <c r="S63" s="52">
        <v>70.0</v>
      </c>
      <c r="T63" s="67"/>
      <c r="U63" s="67"/>
      <c r="V63" s="38">
        <f t="shared" si="3"/>
        <v>276</v>
      </c>
      <c r="W63" s="39">
        <f t="shared" si="4"/>
        <v>0</v>
      </c>
      <c r="X63" s="81">
        <v>168.0</v>
      </c>
      <c r="Y63" s="81">
        <f t="shared" si="39"/>
        <v>108</v>
      </c>
      <c r="Z63" s="79"/>
    </row>
    <row r="64" ht="15.75" customHeight="1">
      <c r="A64" s="70" t="s">
        <v>158</v>
      </c>
      <c r="B64" s="105" t="s">
        <v>159</v>
      </c>
      <c r="C64" s="60" t="s">
        <v>152</v>
      </c>
      <c r="D64" s="48">
        <f t="shared" si="36"/>
        <v>200</v>
      </c>
      <c r="E64" s="50">
        <f t="shared" si="37"/>
        <v>80</v>
      </c>
      <c r="F64" s="50">
        <v>8.0</v>
      </c>
      <c r="G64" s="48">
        <f t="shared" si="38"/>
        <v>192</v>
      </c>
      <c r="H64" s="50">
        <v>102.0</v>
      </c>
      <c r="I64" s="50">
        <v>80.0</v>
      </c>
      <c r="J64" s="50"/>
      <c r="K64" s="50"/>
      <c r="L64" s="50">
        <v>4.0</v>
      </c>
      <c r="M64" s="50">
        <v>6.0</v>
      </c>
      <c r="N64" s="88"/>
      <c r="O64" s="88"/>
      <c r="P64" s="88"/>
      <c r="Q64" s="67"/>
      <c r="R64" s="67"/>
      <c r="S64" s="67">
        <v>38.0</v>
      </c>
      <c r="T64" s="67">
        <v>96.0</v>
      </c>
      <c r="U64" s="106">
        <v>66.0</v>
      </c>
      <c r="V64" s="38">
        <f t="shared" si="3"/>
        <v>200</v>
      </c>
      <c r="W64" s="39">
        <f t="shared" si="4"/>
        <v>0</v>
      </c>
      <c r="X64" s="81">
        <v>200.0</v>
      </c>
      <c r="Y64" s="81">
        <f t="shared" si="39"/>
        <v>0</v>
      </c>
      <c r="Z64" s="79"/>
    </row>
    <row r="65" ht="36.0" customHeight="1">
      <c r="A65" s="55" t="s">
        <v>160</v>
      </c>
      <c r="B65" s="57" t="s">
        <v>161</v>
      </c>
      <c r="C65" s="60" t="s">
        <v>41</v>
      </c>
      <c r="D65" s="48">
        <f t="shared" si="36"/>
        <v>178</v>
      </c>
      <c r="E65" s="50">
        <f t="shared" si="37"/>
        <v>102</v>
      </c>
      <c r="F65" s="50">
        <v>6.0</v>
      </c>
      <c r="G65" s="48">
        <f t="shared" si="38"/>
        <v>172</v>
      </c>
      <c r="H65" s="50">
        <v>60.0</v>
      </c>
      <c r="I65" s="50">
        <v>102.0</v>
      </c>
      <c r="J65" s="50"/>
      <c r="K65" s="50"/>
      <c r="L65" s="50">
        <v>4.0</v>
      </c>
      <c r="M65" s="50">
        <v>6.0</v>
      </c>
      <c r="N65" s="88"/>
      <c r="O65" s="88"/>
      <c r="P65" s="88"/>
      <c r="Q65" s="67"/>
      <c r="R65" s="67"/>
      <c r="S65" s="80">
        <v>90.0</v>
      </c>
      <c r="T65" s="106">
        <v>88.0</v>
      </c>
      <c r="U65" s="107"/>
      <c r="V65" s="38">
        <f t="shared" si="3"/>
        <v>178</v>
      </c>
      <c r="W65" s="39">
        <f t="shared" si="4"/>
        <v>0</v>
      </c>
      <c r="X65" s="81">
        <v>84.0</v>
      </c>
      <c r="Y65" s="81">
        <f t="shared" si="39"/>
        <v>94</v>
      </c>
      <c r="Z65" s="79"/>
    </row>
    <row r="66" ht="15.75" customHeight="1">
      <c r="A66" s="108" t="s">
        <v>162</v>
      </c>
      <c r="B66" s="57" t="s">
        <v>163</v>
      </c>
      <c r="C66" s="60" t="s">
        <v>72</v>
      </c>
      <c r="D66" s="48">
        <f t="shared" si="36"/>
        <v>36</v>
      </c>
      <c r="E66" s="50">
        <f t="shared" si="37"/>
        <v>36</v>
      </c>
      <c r="F66" s="50"/>
      <c r="G66" s="48">
        <f t="shared" si="38"/>
        <v>36</v>
      </c>
      <c r="H66" s="50"/>
      <c r="I66" s="50"/>
      <c r="J66" s="50"/>
      <c r="K66" s="50">
        <v>36.0</v>
      </c>
      <c r="L66" s="50"/>
      <c r="M66" s="50"/>
      <c r="N66" s="88"/>
      <c r="O66" s="88"/>
      <c r="P66" s="88"/>
      <c r="Q66" s="67"/>
      <c r="R66" s="67"/>
      <c r="S66" s="107"/>
      <c r="T66" s="107"/>
      <c r="U66" s="80">
        <v>36.0</v>
      </c>
      <c r="V66" s="38">
        <f t="shared" si="3"/>
        <v>36</v>
      </c>
      <c r="W66" s="39">
        <f t="shared" si="4"/>
        <v>0</v>
      </c>
      <c r="X66" s="81">
        <v>0.0</v>
      </c>
      <c r="Y66" s="81">
        <f t="shared" si="39"/>
        <v>36</v>
      </c>
      <c r="Z66" s="79"/>
    </row>
    <row r="67" ht="15.75" customHeight="1">
      <c r="A67" s="109" t="s">
        <v>164</v>
      </c>
      <c r="B67" s="55" t="s">
        <v>165</v>
      </c>
      <c r="C67" s="60" t="s">
        <v>72</v>
      </c>
      <c r="D67" s="48">
        <f t="shared" si="36"/>
        <v>360</v>
      </c>
      <c r="E67" s="50">
        <f t="shared" si="37"/>
        <v>360</v>
      </c>
      <c r="F67" s="50"/>
      <c r="G67" s="48">
        <f t="shared" si="38"/>
        <v>360</v>
      </c>
      <c r="H67" s="50"/>
      <c r="I67" s="50"/>
      <c r="J67" s="50"/>
      <c r="K67" s="50">
        <v>360.0</v>
      </c>
      <c r="L67" s="50"/>
      <c r="M67" s="50"/>
      <c r="N67" s="88"/>
      <c r="O67" s="88"/>
      <c r="P67" s="88"/>
      <c r="Q67" s="67"/>
      <c r="R67" s="67"/>
      <c r="S67" s="67"/>
      <c r="T67" s="67"/>
      <c r="U67" s="80">
        <v>360.0</v>
      </c>
      <c r="V67" s="38">
        <f t="shared" si="3"/>
        <v>360</v>
      </c>
      <c r="W67" s="39">
        <f t="shared" si="4"/>
        <v>0</v>
      </c>
      <c r="X67" s="81">
        <v>360.0</v>
      </c>
      <c r="Y67" s="81">
        <f t="shared" si="39"/>
        <v>0</v>
      </c>
      <c r="Z67" s="79"/>
    </row>
    <row r="68" ht="15.75" customHeight="1">
      <c r="A68" s="109"/>
      <c r="B68" s="55" t="s">
        <v>166</v>
      </c>
      <c r="C68" s="60" t="s">
        <v>167</v>
      </c>
      <c r="D68" s="48">
        <f t="shared" si="36"/>
        <v>6</v>
      </c>
      <c r="E68" s="50">
        <f t="shared" si="37"/>
        <v>0</v>
      </c>
      <c r="F68" s="50"/>
      <c r="G68" s="48">
        <f t="shared" si="38"/>
        <v>6</v>
      </c>
      <c r="H68" s="50"/>
      <c r="I68" s="50"/>
      <c r="J68" s="50"/>
      <c r="K68" s="50"/>
      <c r="L68" s="50"/>
      <c r="M68" s="50">
        <v>6.0</v>
      </c>
      <c r="N68" s="88"/>
      <c r="O68" s="88"/>
      <c r="P68" s="88"/>
      <c r="Q68" s="67"/>
      <c r="R68" s="67"/>
      <c r="S68" s="67"/>
      <c r="T68" s="67"/>
      <c r="U68" s="52">
        <v>6.0</v>
      </c>
      <c r="V68" s="38">
        <f t="shared" si="3"/>
        <v>6</v>
      </c>
      <c r="W68" s="39">
        <f t="shared" si="4"/>
        <v>0</v>
      </c>
      <c r="X68" s="81">
        <v>6.0</v>
      </c>
      <c r="Y68" s="81">
        <f t="shared" si="39"/>
        <v>0</v>
      </c>
      <c r="Z68" s="79"/>
    </row>
    <row r="69" ht="15.75" customHeight="1">
      <c r="A69" s="101" t="s">
        <v>168</v>
      </c>
      <c r="B69" s="110" t="s">
        <v>169</v>
      </c>
      <c r="C69" s="111" t="s">
        <v>65</v>
      </c>
      <c r="D69" s="104">
        <f t="shared" ref="D69:U69" si="40">SUM(D70:D73)</f>
        <v>166</v>
      </c>
      <c r="E69" s="104">
        <f t="shared" si="40"/>
        <v>92</v>
      </c>
      <c r="F69" s="104">
        <f t="shared" si="40"/>
        <v>2</v>
      </c>
      <c r="G69" s="104">
        <f t="shared" si="40"/>
        <v>164</v>
      </c>
      <c r="H69" s="104">
        <f t="shared" si="40"/>
        <v>58</v>
      </c>
      <c r="I69" s="104">
        <f t="shared" si="40"/>
        <v>20</v>
      </c>
      <c r="J69" s="104">
        <f t="shared" si="40"/>
        <v>0</v>
      </c>
      <c r="K69" s="104">
        <f t="shared" si="40"/>
        <v>72</v>
      </c>
      <c r="L69" s="104">
        <f t="shared" si="40"/>
        <v>2</v>
      </c>
      <c r="M69" s="104">
        <f t="shared" si="40"/>
        <v>12</v>
      </c>
      <c r="N69" s="104">
        <f t="shared" si="40"/>
        <v>0</v>
      </c>
      <c r="O69" s="104">
        <f t="shared" si="40"/>
        <v>0</v>
      </c>
      <c r="P69" s="104">
        <f t="shared" si="40"/>
        <v>0</v>
      </c>
      <c r="Q69" s="104">
        <f t="shared" si="40"/>
        <v>0</v>
      </c>
      <c r="R69" s="104">
        <f t="shared" si="40"/>
        <v>166</v>
      </c>
      <c r="S69" s="104">
        <f t="shared" si="40"/>
        <v>0</v>
      </c>
      <c r="T69" s="104">
        <f t="shared" si="40"/>
        <v>0</v>
      </c>
      <c r="U69" s="104">
        <f t="shared" si="40"/>
        <v>0</v>
      </c>
      <c r="V69" s="38">
        <f t="shared" si="3"/>
        <v>166</v>
      </c>
      <c r="W69" s="39">
        <f t="shared" si="4"/>
        <v>0</v>
      </c>
      <c r="X69" s="104">
        <f t="shared" ref="X69:Y69" si="41">SUM(X70:X73)</f>
        <v>130</v>
      </c>
      <c r="Y69" s="104">
        <f t="shared" si="41"/>
        <v>36</v>
      </c>
      <c r="Z69" s="79"/>
    </row>
    <row r="70" ht="15.75" customHeight="1">
      <c r="A70" s="83" t="s">
        <v>170</v>
      </c>
      <c r="B70" s="97" t="s">
        <v>171</v>
      </c>
      <c r="C70" s="112" t="s">
        <v>104</v>
      </c>
      <c r="D70" s="48">
        <f t="shared" ref="D70:D73" si="42">F70+G70</f>
        <v>88</v>
      </c>
      <c r="E70" s="50">
        <f t="shared" ref="E70:E73" si="43">I70+J70+K70</f>
        <v>20</v>
      </c>
      <c r="F70" s="50">
        <v>2.0</v>
      </c>
      <c r="G70" s="48">
        <f t="shared" ref="G70:G73" si="44">SUM(H70:M70)</f>
        <v>86</v>
      </c>
      <c r="H70" s="50">
        <v>58.0</v>
      </c>
      <c r="I70" s="50">
        <v>20.0</v>
      </c>
      <c r="J70" s="50"/>
      <c r="K70" s="50"/>
      <c r="L70" s="50">
        <v>2.0</v>
      </c>
      <c r="M70" s="50">
        <v>6.0</v>
      </c>
      <c r="N70" s="48"/>
      <c r="O70" s="48"/>
      <c r="P70" s="48"/>
      <c r="Q70" s="48"/>
      <c r="R70" s="52">
        <v>88.0</v>
      </c>
      <c r="S70" s="48"/>
      <c r="T70" s="48"/>
      <c r="U70" s="48"/>
      <c r="V70" s="38">
        <f t="shared" si="3"/>
        <v>88</v>
      </c>
      <c r="W70" s="39">
        <f t="shared" si="4"/>
        <v>0</v>
      </c>
      <c r="X70" s="81">
        <v>88.0</v>
      </c>
      <c r="Y70" s="81">
        <f t="shared" ref="Y70:Y73" si="45">D70-X70</f>
        <v>0</v>
      </c>
      <c r="Z70" s="79"/>
    </row>
    <row r="71" ht="15.75" customHeight="1">
      <c r="A71" s="83" t="s">
        <v>172</v>
      </c>
      <c r="B71" s="97" t="s">
        <v>163</v>
      </c>
      <c r="C71" s="112" t="s">
        <v>72</v>
      </c>
      <c r="D71" s="48">
        <f t="shared" si="42"/>
        <v>36</v>
      </c>
      <c r="E71" s="50">
        <f t="shared" si="43"/>
        <v>36</v>
      </c>
      <c r="F71" s="50"/>
      <c r="G71" s="48">
        <f t="shared" si="44"/>
        <v>36</v>
      </c>
      <c r="H71" s="50"/>
      <c r="I71" s="50"/>
      <c r="J71" s="50"/>
      <c r="K71" s="50">
        <v>36.0</v>
      </c>
      <c r="L71" s="50"/>
      <c r="M71" s="50"/>
      <c r="N71" s="48"/>
      <c r="O71" s="48"/>
      <c r="P71" s="48"/>
      <c r="Q71" s="48"/>
      <c r="R71" s="80">
        <v>36.0</v>
      </c>
      <c r="S71" s="48"/>
      <c r="T71" s="48"/>
      <c r="U71" s="48"/>
      <c r="V71" s="38">
        <f t="shared" si="3"/>
        <v>36</v>
      </c>
      <c r="W71" s="39">
        <f t="shared" si="4"/>
        <v>0</v>
      </c>
      <c r="X71" s="81">
        <v>0.0</v>
      </c>
      <c r="Y71" s="81">
        <f t="shared" si="45"/>
        <v>36</v>
      </c>
      <c r="Z71" s="79"/>
    </row>
    <row r="72" ht="15.75" customHeight="1">
      <c r="A72" s="109" t="s">
        <v>173</v>
      </c>
      <c r="B72" s="97" t="s">
        <v>165</v>
      </c>
      <c r="C72" s="60" t="s">
        <v>72</v>
      </c>
      <c r="D72" s="48">
        <f t="shared" si="42"/>
        <v>36</v>
      </c>
      <c r="E72" s="50">
        <f t="shared" si="43"/>
        <v>36</v>
      </c>
      <c r="F72" s="50"/>
      <c r="G72" s="48">
        <f t="shared" si="44"/>
        <v>36</v>
      </c>
      <c r="H72" s="50"/>
      <c r="I72" s="50"/>
      <c r="J72" s="50"/>
      <c r="K72" s="50">
        <v>36.0</v>
      </c>
      <c r="L72" s="50"/>
      <c r="M72" s="50"/>
      <c r="N72" s="48"/>
      <c r="O72" s="48"/>
      <c r="P72" s="48"/>
      <c r="Q72" s="48"/>
      <c r="R72" s="80">
        <v>36.0</v>
      </c>
      <c r="S72" s="48"/>
      <c r="T72" s="48"/>
      <c r="U72" s="48"/>
      <c r="V72" s="38">
        <f t="shared" si="3"/>
        <v>36</v>
      </c>
      <c r="W72" s="39">
        <f t="shared" si="4"/>
        <v>0</v>
      </c>
      <c r="X72" s="81">
        <v>36.0</v>
      </c>
      <c r="Y72" s="81">
        <f t="shared" si="45"/>
        <v>0</v>
      </c>
      <c r="Z72" s="79"/>
    </row>
    <row r="73" ht="17.25" customHeight="1">
      <c r="A73" s="109"/>
      <c r="B73" s="55" t="s">
        <v>174</v>
      </c>
      <c r="C73" s="60" t="s">
        <v>167</v>
      </c>
      <c r="D73" s="48">
        <f t="shared" si="42"/>
        <v>6</v>
      </c>
      <c r="E73" s="50">
        <f t="shared" si="43"/>
        <v>0</v>
      </c>
      <c r="F73" s="50"/>
      <c r="G73" s="48">
        <f t="shared" si="44"/>
        <v>6</v>
      </c>
      <c r="H73" s="50"/>
      <c r="I73" s="50"/>
      <c r="J73" s="50"/>
      <c r="K73" s="50"/>
      <c r="L73" s="50"/>
      <c r="M73" s="50">
        <v>6.0</v>
      </c>
      <c r="N73" s="48"/>
      <c r="O73" s="48"/>
      <c r="P73" s="48"/>
      <c r="Q73" s="48"/>
      <c r="R73" s="52">
        <v>6.0</v>
      </c>
      <c r="S73" s="48"/>
      <c r="T73" s="48"/>
      <c r="U73" s="48"/>
      <c r="V73" s="38">
        <f t="shared" si="3"/>
        <v>6</v>
      </c>
      <c r="W73" s="39">
        <f t="shared" si="4"/>
        <v>0</v>
      </c>
      <c r="X73" s="81">
        <v>6.0</v>
      </c>
      <c r="Y73" s="81">
        <f t="shared" si="45"/>
        <v>0</v>
      </c>
      <c r="Z73" s="79"/>
    </row>
    <row r="74" ht="27.0" customHeight="1">
      <c r="A74" s="101" t="s">
        <v>175</v>
      </c>
      <c r="B74" s="110" t="s">
        <v>176</v>
      </c>
      <c r="C74" s="103" t="s">
        <v>177</v>
      </c>
      <c r="D74" s="104">
        <f t="shared" ref="D74:U74" si="46">D75+D79+D80+D81</f>
        <v>230</v>
      </c>
      <c r="E74" s="104">
        <f t="shared" si="46"/>
        <v>172</v>
      </c>
      <c r="F74" s="104">
        <f t="shared" si="46"/>
        <v>4</v>
      </c>
      <c r="G74" s="104">
        <f t="shared" si="46"/>
        <v>226</v>
      </c>
      <c r="H74" s="104">
        <f t="shared" si="46"/>
        <v>48</v>
      </c>
      <c r="I74" s="104">
        <f t="shared" si="46"/>
        <v>80</v>
      </c>
      <c r="J74" s="104">
        <f t="shared" si="46"/>
        <v>20</v>
      </c>
      <c r="K74" s="104">
        <f t="shared" si="46"/>
        <v>72</v>
      </c>
      <c r="L74" s="104">
        <f t="shared" si="46"/>
        <v>0</v>
      </c>
      <c r="M74" s="104">
        <f t="shared" si="46"/>
        <v>6</v>
      </c>
      <c r="N74" s="104">
        <f t="shared" si="46"/>
        <v>0</v>
      </c>
      <c r="O74" s="104">
        <f t="shared" si="46"/>
        <v>0</v>
      </c>
      <c r="P74" s="104">
        <f t="shared" si="46"/>
        <v>0</v>
      </c>
      <c r="Q74" s="104">
        <f t="shared" si="46"/>
        <v>0</v>
      </c>
      <c r="R74" s="104">
        <f t="shared" si="46"/>
        <v>0</v>
      </c>
      <c r="S74" s="104">
        <f t="shared" si="46"/>
        <v>0</v>
      </c>
      <c r="T74" s="104">
        <f t="shared" si="46"/>
        <v>132</v>
      </c>
      <c r="U74" s="104">
        <f t="shared" si="46"/>
        <v>98</v>
      </c>
      <c r="V74" s="38">
        <f t="shared" si="3"/>
        <v>230</v>
      </c>
      <c r="W74" s="39">
        <f t="shared" si="4"/>
        <v>0</v>
      </c>
      <c r="X74" s="104">
        <f t="shared" ref="X74:Y74" si="47">SUM(X75:X81)</f>
        <v>194</v>
      </c>
      <c r="Y74" s="104">
        <f t="shared" si="47"/>
        <v>36</v>
      </c>
      <c r="Z74" s="79"/>
    </row>
    <row r="75" ht="15.75" customHeight="1">
      <c r="A75" s="113" t="s">
        <v>178</v>
      </c>
      <c r="B75" s="114" t="s">
        <v>179</v>
      </c>
      <c r="C75" s="60" t="s">
        <v>44</v>
      </c>
      <c r="D75" s="48">
        <f>SUM(D76:D78)</f>
        <v>152</v>
      </c>
      <c r="E75" s="50">
        <f t="shared" ref="E75:E81" si="49">I75+J75+K75</f>
        <v>100</v>
      </c>
      <c r="F75" s="48">
        <f t="shared" ref="F75:U75" si="48">SUM(F76:F78)</f>
        <v>4</v>
      </c>
      <c r="G75" s="48">
        <f t="shared" si="48"/>
        <v>148</v>
      </c>
      <c r="H75" s="48">
        <f t="shared" si="48"/>
        <v>48</v>
      </c>
      <c r="I75" s="48">
        <f t="shared" si="48"/>
        <v>80</v>
      </c>
      <c r="J75" s="48">
        <f t="shared" si="48"/>
        <v>20</v>
      </c>
      <c r="K75" s="48">
        <f t="shared" si="48"/>
        <v>0</v>
      </c>
      <c r="L75" s="48">
        <f t="shared" si="48"/>
        <v>0</v>
      </c>
      <c r="M75" s="48">
        <f t="shared" si="48"/>
        <v>0</v>
      </c>
      <c r="N75" s="48">
        <f t="shared" si="48"/>
        <v>0</v>
      </c>
      <c r="O75" s="48">
        <f t="shared" si="48"/>
        <v>0</v>
      </c>
      <c r="P75" s="48">
        <f t="shared" si="48"/>
        <v>0</v>
      </c>
      <c r="Q75" s="48">
        <f t="shared" si="48"/>
        <v>0</v>
      </c>
      <c r="R75" s="48">
        <f t="shared" si="48"/>
        <v>0</v>
      </c>
      <c r="S75" s="48">
        <f t="shared" si="48"/>
        <v>0</v>
      </c>
      <c r="T75" s="67">
        <f t="shared" si="48"/>
        <v>132</v>
      </c>
      <c r="U75" s="80">
        <f t="shared" si="48"/>
        <v>20</v>
      </c>
      <c r="V75" s="38">
        <f t="shared" si="3"/>
        <v>152</v>
      </c>
      <c r="W75" s="39">
        <f t="shared" si="4"/>
        <v>0</v>
      </c>
      <c r="X75" s="81">
        <v>152.0</v>
      </c>
      <c r="Y75" s="81">
        <f>D75-X75</f>
        <v>0</v>
      </c>
      <c r="Z75" s="79"/>
    </row>
    <row r="76" ht="15.75" customHeight="1">
      <c r="A76" s="115"/>
      <c r="B76" s="116" t="s">
        <v>180</v>
      </c>
      <c r="C76" s="117"/>
      <c r="D76" s="118">
        <f t="shared" ref="D76:D81" si="50">F76+G76</f>
        <v>46</v>
      </c>
      <c r="E76" s="50">
        <f t="shared" si="49"/>
        <v>30</v>
      </c>
      <c r="F76" s="119">
        <v>2.0</v>
      </c>
      <c r="G76" s="118">
        <f t="shared" ref="G76:G81" si="51">SUM(H76:M76)</f>
        <v>44</v>
      </c>
      <c r="H76" s="119">
        <v>14.0</v>
      </c>
      <c r="I76" s="119">
        <v>30.0</v>
      </c>
      <c r="J76" s="119"/>
      <c r="K76" s="119"/>
      <c r="L76" s="119"/>
      <c r="M76" s="119"/>
      <c r="N76" s="118"/>
      <c r="O76" s="118"/>
      <c r="P76" s="118"/>
      <c r="Q76" s="118"/>
      <c r="R76" s="118"/>
      <c r="S76" s="118"/>
      <c r="T76" s="67">
        <v>46.0</v>
      </c>
      <c r="U76" s="48"/>
      <c r="V76" s="38">
        <f t="shared" si="3"/>
        <v>46</v>
      </c>
      <c r="W76" s="39">
        <f t="shared" si="4"/>
        <v>0</v>
      </c>
      <c r="X76" s="81"/>
      <c r="Y76" s="81"/>
      <c r="Z76" s="79"/>
    </row>
    <row r="77" ht="15.75" customHeight="1">
      <c r="A77" s="115"/>
      <c r="B77" s="116" t="s">
        <v>181</v>
      </c>
      <c r="C77" s="117"/>
      <c r="D77" s="118">
        <f t="shared" si="50"/>
        <v>36</v>
      </c>
      <c r="E77" s="50">
        <f t="shared" si="49"/>
        <v>20</v>
      </c>
      <c r="F77" s="119"/>
      <c r="G77" s="118">
        <f t="shared" si="51"/>
        <v>36</v>
      </c>
      <c r="H77" s="119">
        <v>16.0</v>
      </c>
      <c r="I77" s="119">
        <v>20.0</v>
      </c>
      <c r="J77" s="119"/>
      <c r="K77" s="119"/>
      <c r="L77" s="119"/>
      <c r="M77" s="119"/>
      <c r="N77" s="118"/>
      <c r="O77" s="118"/>
      <c r="P77" s="118"/>
      <c r="Q77" s="118"/>
      <c r="R77" s="118"/>
      <c r="S77" s="118"/>
      <c r="T77" s="67">
        <v>36.0</v>
      </c>
      <c r="U77" s="48"/>
      <c r="V77" s="38">
        <f t="shared" si="3"/>
        <v>36</v>
      </c>
      <c r="W77" s="39">
        <f t="shared" si="4"/>
        <v>0</v>
      </c>
      <c r="X77" s="81"/>
      <c r="Y77" s="81"/>
      <c r="Z77" s="79"/>
    </row>
    <row r="78" ht="15.75" customHeight="1">
      <c r="A78" s="115"/>
      <c r="B78" s="116" t="s">
        <v>182</v>
      </c>
      <c r="C78" s="112"/>
      <c r="D78" s="118">
        <f t="shared" si="50"/>
        <v>70</v>
      </c>
      <c r="E78" s="50">
        <f t="shared" si="49"/>
        <v>50</v>
      </c>
      <c r="F78" s="119">
        <v>2.0</v>
      </c>
      <c r="G78" s="118">
        <f t="shared" si="51"/>
        <v>68</v>
      </c>
      <c r="H78" s="119">
        <v>18.0</v>
      </c>
      <c r="I78" s="119">
        <v>30.0</v>
      </c>
      <c r="J78" s="119">
        <v>20.0</v>
      </c>
      <c r="K78" s="119"/>
      <c r="L78" s="119"/>
      <c r="M78" s="119"/>
      <c r="N78" s="118"/>
      <c r="O78" s="118"/>
      <c r="P78" s="118"/>
      <c r="Q78" s="118"/>
      <c r="R78" s="118"/>
      <c r="S78" s="118"/>
      <c r="T78" s="67">
        <v>50.0</v>
      </c>
      <c r="U78" s="48">
        <v>20.0</v>
      </c>
      <c r="V78" s="38">
        <f t="shared" si="3"/>
        <v>70</v>
      </c>
      <c r="W78" s="39">
        <f t="shared" si="4"/>
        <v>0</v>
      </c>
      <c r="X78" s="81"/>
      <c r="Y78" s="81"/>
      <c r="Z78" s="79"/>
    </row>
    <row r="79" ht="15.75" customHeight="1">
      <c r="A79" s="109" t="s">
        <v>183</v>
      </c>
      <c r="B79" s="97" t="s">
        <v>163</v>
      </c>
      <c r="C79" s="60" t="s">
        <v>72</v>
      </c>
      <c r="D79" s="48">
        <f t="shared" si="50"/>
        <v>36</v>
      </c>
      <c r="E79" s="50">
        <f t="shared" si="49"/>
        <v>36</v>
      </c>
      <c r="F79" s="50"/>
      <c r="G79" s="48">
        <f t="shared" si="51"/>
        <v>36</v>
      </c>
      <c r="H79" s="50"/>
      <c r="I79" s="50"/>
      <c r="J79" s="50"/>
      <c r="K79" s="50">
        <v>36.0</v>
      </c>
      <c r="L79" s="50"/>
      <c r="M79" s="50"/>
      <c r="N79" s="48"/>
      <c r="O79" s="48"/>
      <c r="P79" s="48"/>
      <c r="Q79" s="48"/>
      <c r="R79" s="48"/>
      <c r="S79" s="48"/>
      <c r="T79" s="48"/>
      <c r="U79" s="80">
        <v>36.0</v>
      </c>
      <c r="V79" s="38">
        <f t="shared" si="3"/>
        <v>36</v>
      </c>
      <c r="W79" s="39">
        <f t="shared" si="4"/>
        <v>0</v>
      </c>
      <c r="X79" s="81">
        <v>0.0</v>
      </c>
      <c r="Y79" s="81">
        <f t="shared" ref="Y79:Y81" si="52">D79-X79</f>
        <v>36</v>
      </c>
      <c r="Z79" s="79"/>
    </row>
    <row r="80" ht="15.75" customHeight="1">
      <c r="A80" s="109" t="s">
        <v>184</v>
      </c>
      <c r="B80" s="97" t="s">
        <v>165</v>
      </c>
      <c r="C80" s="60" t="s">
        <v>72</v>
      </c>
      <c r="D80" s="48">
        <f t="shared" si="50"/>
        <v>36</v>
      </c>
      <c r="E80" s="50">
        <f t="shared" si="49"/>
        <v>36</v>
      </c>
      <c r="F80" s="50"/>
      <c r="G80" s="48">
        <f t="shared" si="51"/>
        <v>36</v>
      </c>
      <c r="H80" s="50"/>
      <c r="I80" s="50"/>
      <c r="J80" s="50"/>
      <c r="K80" s="50">
        <v>36.0</v>
      </c>
      <c r="L80" s="50"/>
      <c r="M80" s="50"/>
      <c r="N80" s="48"/>
      <c r="O80" s="48"/>
      <c r="P80" s="48"/>
      <c r="Q80" s="48"/>
      <c r="R80" s="48"/>
      <c r="S80" s="48"/>
      <c r="T80" s="48"/>
      <c r="U80" s="80">
        <v>36.0</v>
      </c>
      <c r="V80" s="38">
        <f t="shared" si="3"/>
        <v>36</v>
      </c>
      <c r="W80" s="39">
        <f t="shared" si="4"/>
        <v>0</v>
      </c>
      <c r="X80" s="81">
        <v>36.0</v>
      </c>
      <c r="Y80" s="81">
        <f t="shared" si="52"/>
        <v>0</v>
      </c>
      <c r="Z80" s="79"/>
    </row>
    <row r="81" ht="15.75" customHeight="1">
      <c r="A81" s="109"/>
      <c r="B81" s="55" t="s">
        <v>185</v>
      </c>
      <c r="C81" s="60" t="s">
        <v>167</v>
      </c>
      <c r="D81" s="48">
        <f t="shared" si="50"/>
        <v>6</v>
      </c>
      <c r="E81" s="50">
        <f t="shared" si="49"/>
        <v>0</v>
      </c>
      <c r="F81" s="50"/>
      <c r="G81" s="48">
        <f t="shared" si="51"/>
        <v>6</v>
      </c>
      <c r="H81" s="50"/>
      <c r="I81" s="50"/>
      <c r="J81" s="50"/>
      <c r="K81" s="50"/>
      <c r="L81" s="50"/>
      <c r="M81" s="50">
        <v>6.0</v>
      </c>
      <c r="N81" s="48"/>
      <c r="O81" s="48"/>
      <c r="P81" s="48"/>
      <c r="Q81" s="48"/>
      <c r="R81" s="48"/>
      <c r="S81" s="48"/>
      <c r="T81" s="48"/>
      <c r="U81" s="52">
        <v>6.0</v>
      </c>
      <c r="V81" s="38">
        <f t="shared" si="3"/>
        <v>6</v>
      </c>
      <c r="W81" s="39">
        <f t="shared" si="4"/>
        <v>0</v>
      </c>
      <c r="X81" s="81">
        <v>6.0</v>
      </c>
      <c r="Y81" s="81">
        <f t="shared" si="52"/>
        <v>0</v>
      </c>
      <c r="Z81" s="79"/>
    </row>
    <row r="82" ht="15.75" customHeight="1">
      <c r="A82" s="101" t="s">
        <v>186</v>
      </c>
      <c r="B82" s="102" t="s">
        <v>187</v>
      </c>
      <c r="C82" s="111" t="s">
        <v>188</v>
      </c>
      <c r="D82" s="104">
        <f t="shared" ref="D82:U82" si="53">D83+D86+D87+D88</f>
        <v>598</v>
      </c>
      <c r="E82" s="104">
        <f t="shared" si="53"/>
        <v>506</v>
      </c>
      <c r="F82" s="104">
        <f t="shared" si="53"/>
        <v>4</v>
      </c>
      <c r="G82" s="104">
        <f t="shared" si="53"/>
        <v>594</v>
      </c>
      <c r="H82" s="104">
        <f t="shared" si="53"/>
        <v>78</v>
      </c>
      <c r="I82" s="104">
        <f t="shared" si="53"/>
        <v>74</v>
      </c>
      <c r="J82" s="104">
        <f t="shared" si="53"/>
        <v>0</v>
      </c>
      <c r="K82" s="104">
        <f t="shared" si="53"/>
        <v>432</v>
      </c>
      <c r="L82" s="104">
        <f t="shared" si="53"/>
        <v>4</v>
      </c>
      <c r="M82" s="104">
        <f t="shared" si="53"/>
        <v>6</v>
      </c>
      <c r="N82" s="104">
        <f t="shared" si="53"/>
        <v>0</v>
      </c>
      <c r="O82" s="104">
        <f t="shared" si="53"/>
        <v>0</v>
      </c>
      <c r="P82" s="104">
        <f t="shared" si="53"/>
        <v>0</v>
      </c>
      <c r="Q82" s="104">
        <f t="shared" si="53"/>
        <v>126</v>
      </c>
      <c r="R82" s="104">
        <f t="shared" si="53"/>
        <v>76</v>
      </c>
      <c r="S82" s="104">
        <f t="shared" si="53"/>
        <v>396</v>
      </c>
      <c r="T82" s="104">
        <f t="shared" si="53"/>
        <v>0</v>
      </c>
      <c r="U82" s="104">
        <f t="shared" si="53"/>
        <v>0</v>
      </c>
      <c r="V82" s="38">
        <f t="shared" si="3"/>
        <v>598</v>
      </c>
      <c r="W82" s="39">
        <f t="shared" si="4"/>
        <v>0</v>
      </c>
      <c r="X82" s="104">
        <f t="shared" ref="X82:Y82" si="54">SUM(X83:X88)</f>
        <v>306</v>
      </c>
      <c r="Y82" s="104">
        <f t="shared" si="54"/>
        <v>292</v>
      </c>
      <c r="Z82" s="79"/>
    </row>
    <row r="83" ht="15.75" customHeight="1">
      <c r="A83" s="83" t="s">
        <v>189</v>
      </c>
      <c r="B83" s="97" t="s">
        <v>190</v>
      </c>
      <c r="C83" s="112" t="s">
        <v>44</v>
      </c>
      <c r="D83" s="48">
        <f>D84+D85</f>
        <v>160</v>
      </c>
      <c r="E83" s="50">
        <f t="shared" ref="E83:E88" si="56">I83+J83+K83</f>
        <v>74</v>
      </c>
      <c r="F83" s="48">
        <f t="shared" ref="F83:U83" si="55">F84+F85</f>
        <v>4</v>
      </c>
      <c r="G83" s="48">
        <f t="shared" si="55"/>
        <v>156</v>
      </c>
      <c r="H83" s="48">
        <f t="shared" si="55"/>
        <v>78</v>
      </c>
      <c r="I83" s="48">
        <f t="shared" si="55"/>
        <v>74</v>
      </c>
      <c r="J83" s="48">
        <f t="shared" si="55"/>
        <v>0</v>
      </c>
      <c r="K83" s="48">
        <f t="shared" si="55"/>
        <v>0</v>
      </c>
      <c r="L83" s="48">
        <f t="shared" si="55"/>
        <v>4</v>
      </c>
      <c r="M83" s="48">
        <f t="shared" si="55"/>
        <v>0</v>
      </c>
      <c r="N83" s="48">
        <f t="shared" si="55"/>
        <v>0</v>
      </c>
      <c r="O83" s="48">
        <f t="shared" si="55"/>
        <v>0</v>
      </c>
      <c r="P83" s="48">
        <f t="shared" si="55"/>
        <v>0</v>
      </c>
      <c r="Q83" s="50">
        <f t="shared" si="55"/>
        <v>54</v>
      </c>
      <c r="R83" s="50">
        <f t="shared" si="55"/>
        <v>76</v>
      </c>
      <c r="S83" s="80">
        <f t="shared" si="55"/>
        <v>30</v>
      </c>
      <c r="T83" s="48">
        <f t="shared" si="55"/>
        <v>0</v>
      </c>
      <c r="U83" s="48">
        <f t="shared" si="55"/>
        <v>0</v>
      </c>
      <c r="V83" s="38">
        <f t="shared" si="3"/>
        <v>160</v>
      </c>
      <c r="W83" s="39">
        <f t="shared" si="4"/>
        <v>0</v>
      </c>
      <c r="X83" s="81">
        <v>128.0</v>
      </c>
      <c r="Y83" s="81">
        <f>D83-X83</f>
        <v>32</v>
      </c>
      <c r="Z83" s="79"/>
    </row>
    <row r="84" ht="15.75" customHeight="1">
      <c r="A84" s="92"/>
      <c r="B84" s="120" t="s">
        <v>191</v>
      </c>
      <c r="C84" s="121"/>
      <c r="D84" s="118">
        <f t="shared" ref="D84:D88" si="57">F84+G84</f>
        <v>54</v>
      </c>
      <c r="E84" s="50">
        <f t="shared" si="56"/>
        <v>26</v>
      </c>
      <c r="F84" s="119">
        <v>2.0</v>
      </c>
      <c r="G84" s="118">
        <f t="shared" ref="G84:G88" si="58">SUM(H84:M84)</f>
        <v>52</v>
      </c>
      <c r="H84" s="119">
        <v>24.0</v>
      </c>
      <c r="I84" s="119">
        <v>26.0</v>
      </c>
      <c r="J84" s="48"/>
      <c r="K84" s="48"/>
      <c r="L84" s="119">
        <v>2.0</v>
      </c>
      <c r="M84" s="48"/>
      <c r="N84" s="50"/>
      <c r="O84" s="50"/>
      <c r="P84" s="50"/>
      <c r="Q84" s="50">
        <v>54.0</v>
      </c>
      <c r="R84" s="50"/>
      <c r="S84" s="50"/>
      <c r="T84" s="48"/>
      <c r="U84" s="48"/>
      <c r="V84" s="38">
        <f t="shared" si="3"/>
        <v>54</v>
      </c>
      <c r="W84" s="39">
        <f t="shared" si="4"/>
        <v>0</v>
      </c>
      <c r="X84" s="81"/>
      <c r="Y84" s="81"/>
      <c r="Z84" s="79"/>
    </row>
    <row r="85" ht="15.75" customHeight="1">
      <c r="A85" s="92"/>
      <c r="B85" s="120" t="s">
        <v>192</v>
      </c>
      <c r="C85" s="121"/>
      <c r="D85" s="118">
        <f t="shared" si="57"/>
        <v>106</v>
      </c>
      <c r="E85" s="50">
        <f t="shared" si="56"/>
        <v>48</v>
      </c>
      <c r="F85" s="119">
        <v>2.0</v>
      </c>
      <c r="G85" s="118">
        <f t="shared" si="58"/>
        <v>104</v>
      </c>
      <c r="H85" s="119">
        <v>54.0</v>
      </c>
      <c r="I85" s="119">
        <v>48.0</v>
      </c>
      <c r="J85" s="50"/>
      <c r="K85" s="50"/>
      <c r="L85" s="119">
        <v>2.0</v>
      </c>
      <c r="M85" s="50"/>
      <c r="N85" s="50"/>
      <c r="O85" s="50"/>
      <c r="P85" s="50"/>
      <c r="Q85" s="68"/>
      <c r="R85" s="50">
        <v>76.0</v>
      </c>
      <c r="S85" s="50">
        <v>30.0</v>
      </c>
      <c r="T85" s="48"/>
      <c r="U85" s="85"/>
      <c r="V85" s="38">
        <f t="shared" si="3"/>
        <v>106</v>
      </c>
      <c r="W85" s="39">
        <f t="shared" si="4"/>
        <v>0</v>
      </c>
      <c r="X85" s="81"/>
      <c r="Y85" s="81"/>
      <c r="Z85" s="79"/>
    </row>
    <row r="86" ht="15.75" customHeight="1">
      <c r="A86" s="83" t="s">
        <v>193</v>
      </c>
      <c r="B86" s="55" t="s">
        <v>194</v>
      </c>
      <c r="C86" s="60" t="s">
        <v>195</v>
      </c>
      <c r="D86" s="48">
        <f t="shared" si="57"/>
        <v>108</v>
      </c>
      <c r="E86" s="50">
        <f t="shared" si="56"/>
        <v>108</v>
      </c>
      <c r="F86" s="50"/>
      <c r="G86" s="48">
        <f t="shared" si="58"/>
        <v>108</v>
      </c>
      <c r="H86" s="50"/>
      <c r="I86" s="50"/>
      <c r="J86" s="50"/>
      <c r="K86" s="50">
        <f t="shared" ref="K86:K87" si="59">SUM(N86:U86)</f>
        <v>108</v>
      </c>
      <c r="L86" s="50"/>
      <c r="M86" s="50"/>
      <c r="N86" s="48"/>
      <c r="O86" s="48"/>
      <c r="P86" s="67"/>
      <c r="Q86" s="80">
        <v>72.0</v>
      </c>
      <c r="R86" s="67"/>
      <c r="S86" s="80">
        <v>36.0</v>
      </c>
      <c r="T86" s="48"/>
      <c r="U86" s="85"/>
      <c r="V86" s="38">
        <f t="shared" si="3"/>
        <v>108</v>
      </c>
      <c r="W86" s="39">
        <f t="shared" si="4"/>
        <v>0</v>
      </c>
      <c r="X86" s="81">
        <v>108.0</v>
      </c>
      <c r="Y86" s="81">
        <f t="shared" ref="Y86:Y88" si="60">D86-X86</f>
        <v>0</v>
      </c>
      <c r="Z86" s="79"/>
    </row>
    <row r="87" ht="15.75" customHeight="1">
      <c r="A87" s="91" t="s">
        <v>196</v>
      </c>
      <c r="B87" s="55" t="s">
        <v>197</v>
      </c>
      <c r="C87" s="60" t="s">
        <v>72</v>
      </c>
      <c r="D87" s="48">
        <f t="shared" si="57"/>
        <v>324</v>
      </c>
      <c r="E87" s="50">
        <f t="shared" si="56"/>
        <v>324</v>
      </c>
      <c r="F87" s="50"/>
      <c r="G87" s="48">
        <f t="shared" si="58"/>
        <v>324</v>
      </c>
      <c r="H87" s="50"/>
      <c r="I87" s="50"/>
      <c r="J87" s="50"/>
      <c r="K87" s="50">
        <f t="shared" si="59"/>
        <v>324</v>
      </c>
      <c r="L87" s="50"/>
      <c r="M87" s="50"/>
      <c r="N87" s="48"/>
      <c r="O87" s="48"/>
      <c r="P87" s="48"/>
      <c r="Q87" s="48"/>
      <c r="R87" s="67"/>
      <c r="S87" s="80">
        <v>324.0</v>
      </c>
      <c r="T87" s="48"/>
      <c r="U87" s="85"/>
      <c r="V87" s="38">
        <f t="shared" si="3"/>
        <v>324</v>
      </c>
      <c r="W87" s="39">
        <f t="shared" si="4"/>
        <v>0</v>
      </c>
      <c r="X87" s="81">
        <v>64.0</v>
      </c>
      <c r="Y87" s="81">
        <f t="shared" si="60"/>
        <v>260</v>
      </c>
      <c r="Z87" s="79"/>
    </row>
    <row r="88" ht="15.75" customHeight="1">
      <c r="A88" s="91"/>
      <c r="B88" s="55" t="s">
        <v>198</v>
      </c>
      <c r="C88" s="60" t="s">
        <v>167</v>
      </c>
      <c r="D88" s="48">
        <f t="shared" si="57"/>
        <v>6</v>
      </c>
      <c r="E88" s="50">
        <f t="shared" si="56"/>
        <v>0</v>
      </c>
      <c r="F88" s="50"/>
      <c r="G88" s="48">
        <f t="shared" si="58"/>
        <v>6</v>
      </c>
      <c r="H88" s="50"/>
      <c r="I88" s="50"/>
      <c r="J88" s="50"/>
      <c r="K88" s="50"/>
      <c r="L88" s="50"/>
      <c r="M88" s="50">
        <v>6.0</v>
      </c>
      <c r="N88" s="48"/>
      <c r="O88" s="48"/>
      <c r="P88" s="48"/>
      <c r="Q88" s="48"/>
      <c r="R88" s="122"/>
      <c r="S88" s="52">
        <v>6.0</v>
      </c>
      <c r="T88" s="48"/>
      <c r="U88" s="85"/>
      <c r="V88" s="38">
        <f t="shared" si="3"/>
        <v>6</v>
      </c>
      <c r="W88" s="39">
        <f t="shared" si="4"/>
        <v>0</v>
      </c>
      <c r="X88" s="81">
        <v>6.0</v>
      </c>
      <c r="Y88" s="81">
        <f t="shared" si="60"/>
        <v>0</v>
      </c>
      <c r="Z88" s="79"/>
      <c r="AB88" s="75" t="s">
        <v>84</v>
      </c>
      <c r="AC88" s="75" t="s">
        <v>199</v>
      </c>
    </row>
    <row r="89" ht="17.25" customHeight="1">
      <c r="A89" s="123"/>
      <c r="B89" s="124" t="s">
        <v>200</v>
      </c>
      <c r="C89" s="125" t="s">
        <v>201</v>
      </c>
      <c r="D89" s="126">
        <f t="shared" ref="D89:U89" si="61">D11+D32+D39+D43+D59</f>
        <v>5724</v>
      </c>
      <c r="E89" s="127">
        <f t="shared" si="61"/>
        <v>3190</v>
      </c>
      <c r="F89" s="126">
        <f t="shared" si="61"/>
        <v>186</v>
      </c>
      <c r="G89" s="126">
        <f t="shared" si="61"/>
        <v>5538</v>
      </c>
      <c r="H89" s="126">
        <f t="shared" si="61"/>
        <v>1876</v>
      </c>
      <c r="I89" s="126">
        <f t="shared" si="61"/>
        <v>2358</v>
      </c>
      <c r="J89" s="126">
        <f t="shared" si="61"/>
        <v>60</v>
      </c>
      <c r="K89" s="126">
        <f t="shared" si="61"/>
        <v>972</v>
      </c>
      <c r="L89" s="126">
        <f t="shared" si="61"/>
        <v>122</v>
      </c>
      <c r="M89" s="126">
        <f t="shared" si="61"/>
        <v>150</v>
      </c>
      <c r="N89" s="126">
        <f t="shared" si="61"/>
        <v>612</v>
      </c>
      <c r="O89" s="126">
        <f t="shared" si="61"/>
        <v>864</v>
      </c>
      <c r="P89" s="126">
        <f t="shared" si="61"/>
        <v>612</v>
      </c>
      <c r="Q89" s="126">
        <f t="shared" si="61"/>
        <v>900</v>
      </c>
      <c r="R89" s="126">
        <f t="shared" si="61"/>
        <v>612</v>
      </c>
      <c r="S89" s="126">
        <f t="shared" si="61"/>
        <v>864</v>
      </c>
      <c r="T89" s="126">
        <f t="shared" si="61"/>
        <v>612</v>
      </c>
      <c r="U89" s="126">
        <f t="shared" si="61"/>
        <v>648</v>
      </c>
      <c r="V89" s="38">
        <f t="shared" si="3"/>
        <v>5724</v>
      </c>
      <c r="W89" s="39">
        <f t="shared" si="4"/>
        <v>0</v>
      </c>
      <c r="X89" s="81"/>
      <c r="Y89" s="81"/>
      <c r="Z89" s="79"/>
      <c r="AB89" s="75">
        <f>468+144+612+1728</f>
        <v>2952</v>
      </c>
      <c r="AC89" s="75">
        <f>AA32+AA39+AA43+AA59</f>
        <v>1296</v>
      </c>
      <c r="AE89" s="75">
        <f>SUM(AB89:AD89)</f>
        <v>4248</v>
      </c>
    </row>
    <row r="90" ht="17.25" customHeight="1">
      <c r="A90" s="123"/>
      <c r="B90" s="124" t="s">
        <v>14</v>
      </c>
      <c r="C90" s="125"/>
      <c r="D90" s="126">
        <f>L89</f>
        <v>122</v>
      </c>
      <c r="E90" s="126"/>
      <c r="F90" s="126"/>
      <c r="G90" s="44">
        <f t="shared" ref="G90:G93" si="63">SUM(H90:M90)</f>
        <v>0</v>
      </c>
      <c r="H90" s="126"/>
      <c r="I90" s="126"/>
      <c r="J90" s="126"/>
      <c r="K90" s="126"/>
      <c r="L90" s="126"/>
      <c r="M90" s="126"/>
      <c r="N90" s="126">
        <f>'конс'!D90</f>
        <v>18</v>
      </c>
      <c r="O90" s="126">
        <f>'конс'!E90</f>
        <v>22</v>
      </c>
      <c r="P90" s="126">
        <f>'конс'!F90</f>
        <v>16</v>
      </c>
      <c r="Q90" s="126">
        <f>'конс'!G90</f>
        <v>28</v>
      </c>
      <c r="R90" s="126">
        <f>'конс'!H90</f>
        <v>11</v>
      </c>
      <c r="S90" s="126">
        <f>'конс'!I90</f>
        <v>9</v>
      </c>
      <c r="T90" s="126">
        <f>'конс'!J90</f>
        <v>14</v>
      </c>
      <c r="U90" s="126">
        <f>'конс'!K90</f>
        <v>4</v>
      </c>
      <c r="V90" s="38">
        <f t="shared" si="3"/>
        <v>122</v>
      </c>
      <c r="W90" s="39">
        <f t="shared" si="4"/>
        <v>0</v>
      </c>
      <c r="X90" s="81"/>
      <c r="Y90" s="81"/>
      <c r="Z90" s="79"/>
      <c r="AB90" s="128">
        <f t="shared" ref="AB90:AC90" si="62">AB89/$AE$89</f>
        <v>0.6949152542</v>
      </c>
      <c r="AC90" s="128">
        <f t="shared" si="62"/>
        <v>0.3050847458</v>
      </c>
      <c r="AE90" s="75">
        <f>4464-216</f>
        <v>4248</v>
      </c>
    </row>
    <row r="91" ht="15.75" customHeight="1">
      <c r="A91" s="129"/>
      <c r="B91" s="130" t="s">
        <v>15</v>
      </c>
      <c r="C91" s="131"/>
      <c r="D91" s="44">
        <f>M89</f>
        <v>150</v>
      </c>
      <c r="E91" s="44"/>
      <c r="F91" s="132"/>
      <c r="G91" s="44">
        <f t="shared" si="63"/>
        <v>0</v>
      </c>
      <c r="H91" s="133"/>
      <c r="I91" s="133"/>
      <c r="J91" s="133"/>
      <c r="K91" s="133"/>
      <c r="L91" s="133"/>
      <c r="M91" s="133"/>
      <c r="N91" s="126">
        <f>'проме_аттест'!D90</f>
        <v>12</v>
      </c>
      <c r="O91" s="126">
        <f>'проме_аттест'!E90</f>
        <v>24</v>
      </c>
      <c r="P91" s="126">
        <f>'проме_аттест'!F90</f>
        <v>24</v>
      </c>
      <c r="Q91" s="126">
        <f>'проме_аттест'!G90</f>
        <v>24</v>
      </c>
      <c r="R91" s="126">
        <f>'проме_аттест'!H90</f>
        <v>12</v>
      </c>
      <c r="S91" s="126">
        <f>'проме_аттест'!I90</f>
        <v>18</v>
      </c>
      <c r="T91" s="126">
        <f>'проме_аттест'!J90</f>
        <v>18</v>
      </c>
      <c r="U91" s="126">
        <f>'проме_аттест'!K90</f>
        <v>18</v>
      </c>
      <c r="V91" s="38">
        <f t="shared" si="3"/>
        <v>150</v>
      </c>
      <c r="W91" s="39">
        <f t="shared" si="4"/>
        <v>0</v>
      </c>
      <c r="X91" s="81"/>
      <c r="Y91" s="81"/>
      <c r="Z91" s="79"/>
    </row>
    <row r="92" ht="15.75" customHeight="1">
      <c r="A92" s="129"/>
      <c r="B92" s="130" t="s">
        <v>202</v>
      </c>
      <c r="C92" s="131"/>
      <c r="D92" s="44">
        <f>F89</f>
        <v>186</v>
      </c>
      <c r="E92" s="44"/>
      <c r="F92" s="132"/>
      <c r="G92" s="44">
        <f t="shared" si="63"/>
        <v>0</v>
      </c>
      <c r="H92" s="133"/>
      <c r="I92" s="133"/>
      <c r="J92" s="133"/>
      <c r="K92" s="133"/>
      <c r="L92" s="133"/>
      <c r="M92" s="133"/>
      <c r="N92" s="126">
        <f>'сам_раб'!D90</f>
        <v>16</v>
      </c>
      <c r="O92" s="126">
        <f>'сам_раб'!E90</f>
        <v>20</v>
      </c>
      <c r="P92" s="126">
        <f>'сам_раб'!F90</f>
        <v>39</v>
      </c>
      <c r="Q92" s="126">
        <f>'сам_раб'!G90</f>
        <v>53</v>
      </c>
      <c r="R92" s="126">
        <f>'сам_раб'!H90</f>
        <v>8</v>
      </c>
      <c r="S92" s="126">
        <f>'сам_раб'!I90</f>
        <v>24</v>
      </c>
      <c r="T92" s="126">
        <f>'сам_раб'!J90</f>
        <v>20</v>
      </c>
      <c r="U92" s="126">
        <f>'сам_раб'!K90</f>
        <v>6</v>
      </c>
      <c r="V92" s="38">
        <f t="shared" si="3"/>
        <v>186</v>
      </c>
      <c r="W92" s="39">
        <f t="shared" si="4"/>
        <v>0</v>
      </c>
      <c r="X92" s="81"/>
      <c r="Y92" s="81"/>
      <c r="Z92" s="79"/>
    </row>
    <row r="93" ht="15.75" customHeight="1">
      <c r="A93" s="129" t="s">
        <v>203</v>
      </c>
      <c r="B93" s="130" t="s">
        <v>204</v>
      </c>
      <c r="C93" s="131"/>
      <c r="D93" s="44">
        <v>216.0</v>
      </c>
      <c r="E93" s="44"/>
      <c r="F93" s="132"/>
      <c r="G93" s="44">
        <f t="shared" si="63"/>
        <v>0</v>
      </c>
      <c r="H93" s="133"/>
      <c r="I93" s="133"/>
      <c r="J93" s="133"/>
      <c r="K93" s="133"/>
      <c r="L93" s="133"/>
      <c r="M93" s="133"/>
      <c r="N93" s="126"/>
      <c r="O93" s="126"/>
      <c r="P93" s="126"/>
      <c r="Q93" s="126"/>
      <c r="R93" s="126"/>
      <c r="S93" s="126"/>
      <c r="T93" s="126"/>
      <c r="U93" s="126">
        <v>216.0</v>
      </c>
      <c r="V93" s="38">
        <f t="shared" si="3"/>
        <v>216</v>
      </c>
      <c r="W93" s="39">
        <f t="shared" si="4"/>
        <v>0</v>
      </c>
      <c r="X93" s="81"/>
      <c r="Y93" s="81"/>
      <c r="Z93" s="79"/>
      <c r="AB93" s="134" t="s">
        <v>205</v>
      </c>
      <c r="AC93" s="75" t="s">
        <v>206</v>
      </c>
    </row>
    <row r="94" ht="15.75" customHeight="1">
      <c r="A94" s="135" t="s">
        <v>207</v>
      </c>
      <c r="B94" s="136"/>
      <c r="C94" s="137" t="s">
        <v>201</v>
      </c>
      <c r="D94" s="138">
        <f>D89+D93</f>
        <v>5940</v>
      </c>
      <c r="E94" s="138"/>
      <c r="F94" s="138">
        <f t="shared" ref="F94:U94" si="64">F89+F93</f>
        <v>186</v>
      </c>
      <c r="G94" s="138">
        <f t="shared" si="64"/>
        <v>5538</v>
      </c>
      <c r="H94" s="44">
        <f t="shared" si="64"/>
        <v>1876</v>
      </c>
      <c r="I94" s="44">
        <f t="shared" si="64"/>
        <v>2358</v>
      </c>
      <c r="J94" s="44">
        <f t="shared" si="64"/>
        <v>60</v>
      </c>
      <c r="K94" s="44">
        <f t="shared" si="64"/>
        <v>972</v>
      </c>
      <c r="L94" s="44">
        <f t="shared" si="64"/>
        <v>122</v>
      </c>
      <c r="M94" s="44">
        <f t="shared" si="64"/>
        <v>150</v>
      </c>
      <c r="N94" s="44">
        <f t="shared" si="64"/>
        <v>612</v>
      </c>
      <c r="O94" s="44">
        <f t="shared" si="64"/>
        <v>864</v>
      </c>
      <c r="P94" s="44">
        <f t="shared" si="64"/>
        <v>612</v>
      </c>
      <c r="Q94" s="44">
        <f t="shared" si="64"/>
        <v>900</v>
      </c>
      <c r="R94" s="44">
        <f t="shared" si="64"/>
        <v>612</v>
      </c>
      <c r="S94" s="44">
        <f t="shared" si="64"/>
        <v>864</v>
      </c>
      <c r="T94" s="44">
        <f t="shared" si="64"/>
        <v>612</v>
      </c>
      <c r="U94" s="44">
        <f t="shared" si="64"/>
        <v>864</v>
      </c>
      <c r="V94" s="38">
        <f t="shared" si="3"/>
        <v>5940</v>
      </c>
      <c r="W94" s="139">
        <f>SUM(P94:U94)</f>
        <v>4464</v>
      </c>
      <c r="X94" s="81"/>
      <c r="Y94" s="81"/>
      <c r="Z94" s="79"/>
      <c r="AB94" s="134">
        <f>D59</f>
        <v>2404</v>
      </c>
      <c r="AC94" s="75">
        <f>V96+V97</f>
        <v>972</v>
      </c>
      <c r="AD94" s="140">
        <f>AC94/AB94</f>
        <v>0.4043261231</v>
      </c>
    </row>
    <row r="95" ht="15.0" customHeight="1">
      <c r="A95" s="141" t="s">
        <v>204</v>
      </c>
      <c r="B95" s="21"/>
      <c r="C95" s="21"/>
      <c r="D95" s="21"/>
      <c r="E95" s="21"/>
      <c r="F95" s="21"/>
      <c r="G95" s="18" t="s">
        <v>208</v>
      </c>
      <c r="H95" s="142" t="s">
        <v>209</v>
      </c>
      <c r="I95" s="25"/>
      <c r="J95" s="25"/>
      <c r="K95" s="25"/>
      <c r="L95" s="25"/>
      <c r="M95" s="26"/>
      <c r="N95" s="48">
        <f t="shared" ref="N95:T95" si="65">N94-N96-N97</f>
        <v>612</v>
      </c>
      <c r="O95" s="48">
        <f t="shared" si="65"/>
        <v>864</v>
      </c>
      <c r="P95" s="48">
        <f t="shared" si="65"/>
        <v>612</v>
      </c>
      <c r="Q95" s="48">
        <f t="shared" si="65"/>
        <v>828</v>
      </c>
      <c r="R95" s="48">
        <f t="shared" si="65"/>
        <v>540</v>
      </c>
      <c r="S95" s="48">
        <f t="shared" si="65"/>
        <v>504</v>
      </c>
      <c r="T95" s="48">
        <f t="shared" si="65"/>
        <v>612</v>
      </c>
      <c r="U95" s="48">
        <f>U94-U96-U97-U93</f>
        <v>180</v>
      </c>
      <c r="V95" s="38">
        <f t="shared" si="3"/>
        <v>4752</v>
      </c>
      <c r="X95" s="10"/>
      <c r="Y95" s="10"/>
    </row>
    <row r="96" ht="15.75" customHeight="1">
      <c r="A96" s="143" t="s">
        <v>210</v>
      </c>
      <c r="G96" s="23"/>
      <c r="H96" s="142" t="s">
        <v>211</v>
      </c>
      <c r="I96" s="25"/>
      <c r="J96" s="25"/>
      <c r="K96" s="25"/>
      <c r="L96" s="25"/>
      <c r="M96" s="26"/>
      <c r="N96" s="48">
        <f t="shared" ref="N96:U96" si="66">N66+N71+N79+N86</f>
        <v>0</v>
      </c>
      <c r="O96" s="48">
        <f t="shared" si="66"/>
        <v>0</v>
      </c>
      <c r="P96" s="48">
        <f t="shared" si="66"/>
        <v>0</v>
      </c>
      <c r="Q96" s="48">
        <f t="shared" si="66"/>
        <v>72</v>
      </c>
      <c r="R96" s="48">
        <f t="shared" si="66"/>
        <v>36</v>
      </c>
      <c r="S96" s="48">
        <f t="shared" si="66"/>
        <v>36</v>
      </c>
      <c r="T96" s="48">
        <f t="shared" si="66"/>
        <v>0</v>
      </c>
      <c r="U96" s="48">
        <f t="shared" si="66"/>
        <v>72</v>
      </c>
      <c r="V96" s="38">
        <f t="shared" si="3"/>
        <v>216</v>
      </c>
      <c r="X96" s="10"/>
      <c r="Y96" s="10"/>
    </row>
    <row r="97" ht="15.75" customHeight="1">
      <c r="A97" s="143" t="s">
        <v>212</v>
      </c>
      <c r="B97" s="144"/>
      <c r="C97" s="144"/>
      <c r="D97" s="144"/>
      <c r="E97" s="144"/>
      <c r="F97" s="144"/>
      <c r="G97" s="23"/>
      <c r="H97" s="142" t="s">
        <v>213</v>
      </c>
      <c r="I97" s="25"/>
      <c r="J97" s="25"/>
      <c r="K97" s="25"/>
      <c r="L97" s="25"/>
      <c r="M97" s="26"/>
      <c r="N97" s="48">
        <f t="shared" ref="N97:U97" si="67">N67+N72+N80+N87</f>
        <v>0</v>
      </c>
      <c r="O97" s="48">
        <f t="shared" si="67"/>
        <v>0</v>
      </c>
      <c r="P97" s="48">
        <f t="shared" si="67"/>
        <v>0</v>
      </c>
      <c r="Q97" s="48">
        <f t="shared" si="67"/>
        <v>0</v>
      </c>
      <c r="R97" s="48">
        <f t="shared" si="67"/>
        <v>36</v>
      </c>
      <c r="S97" s="48">
        <f t="shared" si="67"/>
        <v>324</v>
      </c>
      <c r="T97" s="48">
        <f t="shared" si="67"/>
        <v>0</v>
      </c>
      <c r="U97" s="48">
        <f t="shared" si="67"/>
        <v>396</v>
      </c>
      <c r="V97" s="38">
        <f t="shared" si="3"/>
        <v>756</v>
      </c>
      <c r="X97" s="10"/>
      <c r="Y97" s="10"/>
    </row>
    <row r="98" ht="15.75" customHeight="1">
      <c r="A98" s="145" t="s">
        <v>214</v>
      </c>
      <c r="G98" s="23"/>
      <c r="H98" s="142" t="s">
        <v>215</v>
      </c>
      <c r="I98" s="25"/>
      <c r="J98" s="25"/>
      <c r="K98" s="25"/>
      <c r="L98" s="25"/>
      <c r="M98" s="26"/>
      <c r="N98" s="67">
        <v>2.0</v>
      </c>
      <c r="O98" s="67">
        <v>4.0</v>
      </c>
      <c r="P98" s="67">
        <v>4.0</v>
      </c>
      <c r="Q98" s="67">
        <v>4.0</v>
      </c>
      <c r="R98" s="67">
        <v>2.0</v>
      </c>
      <c r="S98" s="67">
        <v>3.0</v>
      </c>
      <c r="T98" s="67">
        <v>3.0</v>
      </c>
      <c r="U98" s="67">
        <v>3.0</v>
      </c>
      <c r="V98" s="38">
        <f t="shared" si="3"/>
        <v>25</v>
      </c>
      <c r="X98" s="10"/>
      <c r="Y98" s="10"/>
    </row>
    <row r="99" ht="15.0" customHeight="1">
      <c r="A99" s="146" t="s">
        <v>216</v>
      </c>
      <c r="G99" s="23"/>
      <c r="H99" s="142" t="s">
        <v>217</v>
      </c>
      <c r="I99" s="147"/>
      <c r="J99" s="147"/>
      <c r="K99" s="147"/>
      <c r="L99" s="147"/>
      <c r="M99" s="148"/>
      <c r="N99" s="67">
        <v>2.0</v>
      </c>
      <c r="O99" s="67">
        <v>7.0</v>
      </c>
      <c r="P99" s="67">
        <v>2.0</v>
      </c>
      <c r="Q99" s="67">
        <v>8.0</v>
      </c>
      <c r="R99" s="67">
        <v>4.0</v>
      </c>
      <c r="S99" s="67">
        <v>6.0</v>
      </c>
      <c r="T99" s="67">
        <v>1.0</v>
      </c>
      <c r="U99" s="67">
        <v>6.0</v>
      </c>
      <c r="V99" s="38">
        <f t="shared" si="3"/>
        <v>36</v>
      </c>
      <c r="X99" s="10"/>
      <c r="Y99" s="10"/>
    </row>
    <row r="100" ht="15.75" customHeight="1">
      <c r="A100" s="27"/>
      <c r="B100" s="17"/>
      <c r="C100" s="17"/>
      <c r="D100" s="17"/>
      <c r="E100" s="17"/>
      <c r="F100" s="17"/>
      <c r="G100" s="30"/>
      <c r="H100" s="142" t="s">
        <v>218</v>
      </c>
      <c r="I100" s="25"/>
      <c r="J100" s="25"/>
      <c r="K100" s="25"/>
      <c r="L100" s="25"/>
      <c r="M100" s="26"/>
      <c r="N100" s="67">
        <v>1.0</v>
      </c>
      <c r="O100" s="67">
        <v>0.0</v>
      </c>
      <c r="P100" s="67">
        <v>1.0</v>
      </c>
      <c r="Q100" s="67">
        <v>1.0</v>
      </c>
      <c r="R100" s="67">
        <v>1.0</v>
      </c>
      <c r="S100" s="67">
        <v>1.0</v>
      </c>
      <c r="T100" s="67">
        <v>0.0</v>
      </c>
      <c r="U100" s="67">
        <v>0.0</v>
      </c>
      <c r="V100" s="38">
        <f t="shared" si="3"/>
        <v>5</v>
      </c>
      <c r="X100" s="10"/>
      <c r="Y100" s="10"/>
    </row>
    <row r="101" ht="15.75" customHeight="1">
      <c r="N101" s="149">
        <f>N98+O98</f>
        <v>6</v>
      </c>
      <c r="O101" s="149">
        <f>N99+O99+N100+O100</f>
        <v>10</v>
      </c>
      <c r="P101" s="149">
        <f>P98+Q98</f>
        <v>8</v>
      </c>
      <c r="Q101" s="149">
        <f>P99+Q99+P100+Q100</f>
        <v>12</v>
      </c>
      <c r="R101" s="149">
        <f>R98+S98</f>
        <v>5</v>
      </c>
      <c r="S101" s="149">
        <f>R99+S99+R100+S100</f>
        <v>12</v>
      </c>
      <c r="T101" s="149">
        <f>T98+U98</f>
        <v>6</v>
      </c>
      <c r="U101" s="149">
        <f>T99+T100+U99</f>
        <v>7</v>
      </c>
      <c r="X101" s="10"/>
      <c r="Y101" s="10"/>
    </row>
    <row r="102" ht="15.75" customHeight="1">
      <c r="N102" s="150"/>
      <c r="O102" s="150"/>
      <c r="P102" s="150"/>
      <c r="Q102" s="150"/>
      <c r="R102" s="150"/>
      <c r="S102" s="149"/>
      <c r="T102" s="150"/>
      <c r="U102" s="149"/>
      <c r="X102" s="10"/>
      <c r="Y102" s="10"/>
    </row>
    <row r="103" ht="15.75" customHeight="1">
      <c r="N103" s="75">
        <f>N94/17</f>
        <v>36</v>
      </c>
      <c r="O103" s="75">
        <f>O94/24</f>
        <v>36</v>
      </c>
      <c r="P103" s="75">
        <f>P94/17</f>
        <v>36</v>
      </c>
      <c r="Q103" s="75">
        <f>Q94/25</f>
        <v>36</v>
      </c>
      <c r="R103" s="75">
        <f>R94/17</f>
        <v>36</v>
      </c>
      <c r="S103" s="75">
        <f>S94/24</f>
        <v>36</v>
      </c>
      <c r="T103" s="75">
        <f>T94/17</f>
        <v>36</v>
      </c>
      <c r="U103" s="75">
        <f>U94/24</f>
        <v>36</v>
      </c>
      <c r="X103" s="10"/>
      <c r="Y103" s="10"/>
    </row>
    <row r="104" ht="15.75" customHeight="1">
      <c r="X104" s="10"/>
      <c r="Y104" s="10"/>
    </row>
    <row r="105" ht="15.75" customHeight="1">
      <c r="X105" s="10"/>
      <c r="Y105" s="10"/>
    </row>
    <row r="106" ht="15.75" customHeight="1">
      <c r="X106" s="10"/>
      <c r="Y106" s="10"/>
    </row>
    <row r="107" ht="15.75" customHeight="1">
      <c r="X107" s="10"/>
      <c r="Y107" s="10"/>
    </row>
    <row r="108" ht="15.75" customHeight="1">
      <c r="X108" s="10"/>
      <c r="Y108" s="10"/>
    </row>
    <row r="109" ht="15.75" customHeight="1">
      <c r="X109" s="10"/>
      <c r="Y109" s="10"/>
    </row>
    <row r="110" ht="15.75" customHeight="1">
      <c r="X110" s="10"/>
      <c r="Y110" s="10"/>
    </row>
    <row r="111" ht="15.75" customHeight="1">
      <c r="X111" s="10"/>
      <c r="Y111" s="10"/>
    </row>
    <row r="112" ht="15.75" customHeight="1">
      <c r="X112" s="10"/>
      <c r="Y112" s="10"/>
    </row>
    <row r="113" ht="15.75" customHeight="1">
      <c r="X113" s="10"/>
      <c r="Y113" s="10"/>
    </row>
    <row r="114" ht="15.75" customHeight="1">
      <c r="X114" s="10"/>
      <c r="Y114" s="10"/>
    </row>
    <row r="115" ht="15.75" customHeight="1">
      <c r="X115" s="10"/>
      <c r="Y115" s="10"/>
    </row>
    <row r="116" ht="15.75" customHeight="1">
      <c r="X116" s="10"/>
      <c r="Y116" s="10"/>
    </row>
    <row r="117" ht="15.75" customHeight="1">
      <c r="X117" s="10"/>
      <c r="Y117" s="10"/>
    </row>
    <row r="118" ht="15.75" customHeight="1">
      <c r="X118" s="10"/>
      <c r="Y118" s="10"/>
    </row>
    <row r="119" ht="15.75" customHeight="1">
      <c r="X119" s="10"/>
      <c r="Y119" s="10"/>
    </row>
    <row r="120" ht="15.75" customHeight="1">
      <c r="X120" s="10"/>
      <c r="Y120" s="10"/>
    </row>
    <row r="121" ht="15.75" customHeight="1">
      <c r="X121" s="10"/>
      <c r="Y121" s="10"/>
    </row>
    <row r="122" ht="15.75" customHeight="1">
      <c r="X122" s="10"/>
      <c r="Y122" s="10"/>
    </row>
    <row r="123" ht="15.75" customHeight="1">
      <c r="X123" s="10"/>
      <c r="Y123" s="10"/>
    </row>
    <row r="124" ht="15.75" customHeight="1">
      <c r="X124" s="10"/>
      <c r="Y124" s="10"/>
    </row>
    <row r="125" ht="15.75" customHeight="1">
      <c r="X125" s="10"/>
      <c r="Y125" s="10"/>
    </row>
    <row r="126" ht="15.75" customHeight="1">
      <c r="X126" s="10"/>
      <c r="Y126" s="10"/>
    </row>
    <row r="127" ht="15.75" customHeight="1">
      <c r="X127" s="10"/>
      <c r="Y127" s="10"/>
    </row>
    <row r="128" ht="15.75" customHeight="1">
      <c r="X128" s="10"/>
      <c r="Y128" s="10"/>
    </row>
    <row r="129" ht="15.75" customHeight="1">
      <c r="X129" s="10"/>
      <c r="Y129" s="10"/>
    </row>
    <row r="130" ht="15.75" customHeight="1">
      <c r="X130" s="10"/>
      <c r="Y130" s="10"/>
    </row>
    <row r="131" ht="15.75" customHeight="1">
      <c r="X131" s="10"/>
      <c r="Y131" s="10"/>
    </row>
    <row r="132" ht="15.75" customHeight="1">
      <c r="X132" s="10"/>
      <c r="Y132" s="10"/>
    </row>
    <row r="133" ht="15.75" customHeight="1">
      <c r="X133" s="10"/>
      <c r="Y133" s="10"/>
    </row>
    <row r="134" ht="15.75" customHeight="1">
      <c r="X134" s="10"/>
      <c r="Y134" s="10"/>
    </row>
    <row r="135" ht="15.75" customHeight="1">
      <c r="X135" s="10"/>
      <c r="Y135" s="10"/>
    </row>
    <row r="136" ht="15.75" customHeight="1">
      <c r="X136" s="10"/>
      <c r="Y136" s="10"/>
    </row>
    <row r="137" ht="15.75" customHeight="1">
      <c r="X137" s="10"/>
      <c r="Y137" s="10"/>
    </row>
    <row r="138" ht="15.75" customHeight="1">
      <c r="X138" s="10"/>
      <c r="Y138" s="10"/>
    </row>
    <row r="139" ht="15.75" customHeight="1">
      <c r="X139" s="10"/>
      <c r="Y139" s="10"/>
    </row>
    <row r="140" ht="15.75" customHeight="1">
      <c r="X140" s="10"/>
      <c r="Y140" s="10"/>
    </row>
    <row r="141" ht="15.75" customHeight="1">
      <c r="X141" s="10"/>
      <c r="Y141" s="10"/>
    </row>
    <row r="142" ht="15.75" customHeight="1">
      <c r="X142" s="10"/>
      <c r="Y142" s="10"/>
    </row>
    <row r="143" ht="15.75" customHeight="1">
      <c r="X143" s="10"/>
      <c r="Y143" s="10"/>
    </row>
    <row r="144" ht="15.75" customHeight="1">
      <c r="X144" s="10"/>
      <c r="Y144" s="10"/>
    </row>
    <row r="145" ht="15.75" customHeight="1">
      <c r="X145" s="10"/>
      <c r="Y145" s="10"/>
    </row>
    <row r="146" ht="15.75" customHeight="1">
      <c r="X146" s="10"/>
      <c r="Y146" s="10"/>
    </row>
    <row r="147" ht="15.75" customHeight="1">
      <c r="X147" s="10"/>
      <c r="Y147" s="10"/>
    </row>
    <row r="148" ht="15.75" customHeight="1">
      <c r="X148" s="10"/>
      <c r="Y148" s="10"/>
    </row>
    <row r="149" ht="15.75" customHeight="1">
      <c r="X149" s="10"/>
      <c r="Y149" s="10"/>
    </row>
    <row r="150" ht="15.75" customHeight="1">
      <c r="X150" s="10"/>
      <c r="Y150" s="10"/>
    </row>
    <row r="151" ht="15.75" customHeight="1">
      <c r="X151" s="10"/>
      <c r="Y151" s="10"/>
    </row>
    <row r="152" ht="15.75" customHeight="1">
      <c r="X152" s="10"/>
      <c r="Y152" s="10"/>
    </row>
    <row r="153" ht="15.75" customHeight="1">
      <c r="X153" s="10"/>
      <c r="Y153" s="10"/>
    </row>
    <row r="154" ht="15.75" customHeight="1">
      <c r="X154" s="10"/>
      <c r="Y154" s="10"/>
    </row>
    <row r="155" ht="15.75" customHeight="1">
      <c r="X155" s="10"/>
      <c r="Y155" s="10"/>
    </row>
    <row r="156" ht="15.75" customHeight="1">
      <c r="X156" s="10"/>
      <c r="Y156" s="10"/>
    </row>
    <row r="157" ht="15.75" customHeight="1">
      <c r="X157" s="10"/>
      <c r="Y157" s="10"/>
    </row>
    <row r="158" ht="15.75" customHeight="1">
      <c r="X158" s="10"/>
      <c r="Y158" s="10"/>
    </row>
    <row r="159" ht="15.75" customHeight="1">
      <c r="X159" s="10"/>
      <c r="Y159" s="10"/>
    </row>
    <row r="160" ht="15.75" customHeight="1">
      <c r="X160" s="10"/>
      <c r="Y160" s="10"/>
    </row>
    <row r="161" ht="15.75" customHeight="1">
      <c r="X161" s="10"/>
      <c r="Y161" s="10"/>
    </row>
    <row r="162" ht="15.75" customHeight="1">
      <c r="X162" s="10"/>
      <c r="Y162" s="10"/>
    </row>
    <row r="163" ht="15.75" customHeight="1">
      <c r="X163" s="10"/>
      <c r="Y163" s="10"/>
    </row>
    <row r="164" ht="15.75" customHeight="1">
      <c r="X164" s="10"/>
      <c r="Y164" s="10"/>
    </row>
    <row r="165" ht="15.75" customHeight="1">
      <c r="X165" s="10"/>
      <c r="Y165" s="10"/>
    </row>
    <row r="166" ht="15.75" customHeight="1">
      <c r="X166" s="10"/>
      <c r="Y166" s="10"/>
    </row>
    <row r="167" ht="15.75" customHeight="1">
      <c r="X167" s="10"/>
      <c r="Y167" s="10"/>
    </row>
    <row r="168" ht="15.75" customHeight="1">
      <c r="X168" s="10"/>
      <c r="Y168" s="10"/>
    </row>
    <row r="169" ht="15.75" customHeight="1">
      <c r="X169" s="10"/>
      <c r="Y169" s="10"/>
    </row>
    <row r="170" ht="15.75" customHeight="1">
      <c r="X170" s="10"/>
      <c r="Y170" s="10"/>
    </row>
    <row r="171" ht="15.75" customHeight="1">
      <c r="X171" s="10"/>
      <c r="Y171" s="10"/>
    </row>
    <row r="172" ht="15.75" customHeight="1">
      <c r="X172" s="10"/>
      <c r="Y172" s="10"/>
    </row>
    <row r="173" ht="15.75" customHeight="1">
      <c r="X173" s="10"/>
      <c r="Y173" s="10"/>
    </row>
    <row r="174" ht="15.75" customHeight="1">
      <c r="X174" s="10"/>
      <c r="Y174" s="10"/>
    </row>
    <row r="175" ht="15.75" customHeight="1">
      <c r="X175" s="10"/>
      <c r="Y175" s="10"/>
    </row>
    <row r="176" ht="15.75" customHeight="1">
      <c r="X176" s="10"/>
      <c r="Y176" s="10"/>
    </row>
    <row r="177" ht="15.75" customHeight="1">
      <c r="X177" s="10"/>
      <c r="Y177" s="10"/>
    </row>
    <row r="178" ht="15.75" customHeight="1">
      <c r="X178" s="10"/>
      <c r="Y178" s="10"/>
    </row>
    <row r="179" ht="15.75" customHeight="1">
      <c r="X179" s="10"/>
      <c r="Y179" s="10"/>
    </row>
    <row r="180" ht="15.75" customHeight="1">
      <c r="X180" s="10"/>
      <c r="Y180" s="10"/>
    </row>
    <row r="181" ht="15.75" customHeight="1">
      <c r="X181" s="10"/>
      <c r="Y181" s="10"/>
    </row>
    <row r="182" ht="15.75" customHeight="1">
      <c r="X182" s="10"/>
      <c r="Y182" s="10"/>
    </row>
    <row r="183" ht="15.75" customHeight="1">
      <c r="X183" s="10"/>
      <c r="Y183" s="10"/>
    </row>
    <row r="184" ht="15.75" customHeight="1">
      <c r="X184" s="10"/>
      <c r="Y184" s="10"/>
    </row>
    <row r="185" ht="15.75" customHeight="1">
      <c r="X185" s="10"/>
      <c r="Y185" s="10"/>
    </row>
    <row r="186" ht="15.75" customHeight="1">
      <c r="X186" s="10"/>
      <c r="Y186" s="10"/>
    </row>
    <row r="187" ht="15.75" customHeight="1">
      <c r="X187" s="10"/>
      <c r="Y187" s="10"/>
    </row>
    <row r="188" ht="15.75" customHeight="1">
      <c r="X188" s="10"/>
      <c r="Y188" s="10"/>
    </row>
    <row r="189" ht="15.75" customHeight="1">
      <c r="X189" s="10"/>
      <c r="Y189" s="10"/>
    </row>
    <row r="190" ht="15.75" customHeight="1">
      <c r="X190" s="10"/>
      <c r="Y190" s="10"/>
    </row>
    <row r="191" ht="15.75" customHeight="1">
      <c r="X191" s="10"/>
      <c r="Y191" s="10"/>
    </row>
    <row r="192" ht="15.75" customHeight="1">
      <c r="X192" s="10"/>
      <c r="Y192" s="10"/>
    </row>
    <row r="193" ht="15.75" customHeight="1">
      <c r="X193" s="10"/>
      <c r="Y193" s="10"/>
    </row>
    <row r="194" ht="15.75" customHeight="1">
      <c r="X194" s="10"/>
      <c r="Y194" s="10"/>
    </row>
    <row r="195" ht="15.75" customHeight="1">
      <c r="X195" s="10"/>
      <c r="Y195" s="10"/>
    </row>
    <row r="196" ht="15.75" customHeight="1">
      <c r="X196" s="10"/>
      <c r="Y196" s="10"/>
    </row>
    <row r="197" ht="15.75" customHeight="1">
      <c r="X197" s="10"/>
      <c r="Y197" s="10"/>
    </row>
    <row r="198" ht="15.75" customHeight="1">
      <c r="X198" s="10"/>
      <c r="Y198" s="10"/>
    </row>
    <row r="199" ht="15.75" customHeight="1">
      <c r="X199" s="10"/>
      <c r="Y199" s="10"/>
    </row>
    <row r="200" ht="15.75" customHeight="1">
      <c r="X200" s="10"/>
      <c r="Y200" s="10"/>
    </row>
    <row r="201" ht="15.75" customHeight="1">
      <c r="X201" s="10"/>
      <c r="Y201" s="10"/>
    </row>
    <row r="202" ht="15.75" customHeight="1">
      <c r="X202" s="10"/>
      <c r="Y202" s="10"/>
    </row>
    <row r="203" ht="15.75" customHeight="1">
      <c r="X203" s="10"/>
      <c r="Y203" s="10"/>
    </row>
    <row r="204" ht="15.75" customHeight="1">
      <c r="X204" s="10"/>
      <c r="Y204" s="10"/>
    </row>
    <row r="205" ht="15.75" customHeight="1">
      <c r="X205" s="10"/>
      <c r="Y205" s="10"/>
    </row>
    <row r="206" ht="15.75" customHeight="1">
      <c r="X206" s="10"/>
      <c r="Y206" s="10"/>
    </row>
    <row r="207" ht="15.75" customHeight="1">
      <c r="X207" s="10"/>
      <c r="Y207" s="10"/>
    </row>
    <row r="208" ht="15.75" customHeight="1">
      <c r="X208" s="10"/>
      <c r="Y208" s="10"/>
    </row>
    <row r="209" ht="15.75" customHeight="1">
      <c r="X209" s="10"/>
      <c r="Y209" s="10"/>
    </row>
    <row r="210" ht="15.75" customHeight="1">
      <c r="X210" s="10"/>
      <c r="Y210" s="10"/>
    </row>
    <row r="211" ht="15.75" customHeight="1">
      <c r="X211" s="10"/>
      <c r="Y211" s="10"/>
    </row>
    <row r="212" ht="15.75" customHeight="1">
      <c r="X212" s="10"/>
      <c r="Y212" s="10"/>
    </row>
    <row r="213" ht="15.75" customHeight="1">
      <c r="X213" s="10"/>
      <c r="Y213" s="10"/>
    </row>
    <row r="214" ht="15.75" customHeight="1">
      <c r="X214" s="10"/>
      <c r="Y214" s="10"/>
    </row>
    <row r="215" ht="15.75" customHeight="1">
      <c r="X215" s="10"/>
      <c r="Y215" s="10"/>
    </row>
    <row r="216" ht="15.75" customHeight="1">
      <c r="X216" s="10"/>
      <c r="Y216" s="10"/>
    </row>
    <row r="217" ht="15.75" customHeight="1">
      <c r="X217" s="10"/>
      <c r="Y217" s="10"/>
    </row>
    <row r="218" ht="15.75" customHeight="1">
      <c r="X218" s="10"/>
      <c r="Y218" s="10"/>
    </row>
    <row r="219" ht="15.75" customHeight="1">
      <c r="X219" s="10"/>
      <c r="Y219" s="10"/>
    </row>
    <row r="220" ht="15.75" customHeight="1">
      <c r="X220" s="10"/>
      <c r="Y220" s="10"/>
    </row>
    <row r="221" ht="15.75" customHeight="1">
      <c r="X221" s="10"/>
      <c r="Y221" s="10"/>
    </row>
    <row r="222" ht="15.75" customHeight="1">
      <c r="X222" s="10"/>
      <c r="Y222" s="10"/>
    </row>
    <row r="223" ht="15.75" customHeight="1">
      <c r="X223" s="10"/>
      <c r="Y223" s="10"/>
    </row>
    <row r="224" ht="15.75" customHeight="1">
      <c r="X224" s="10"/>
      <c r="Y224" s="10"/>
    </row>
    <row r="225" ht="15.75" customHeight="1">
      <c r="X225" s="10"/>
      <c r="Y225" s="10"/>
    </row>
    <row r="226" ht="15.75" customHeight="1">
      <c r="X226" s="10"/>
      <c r="Y226" s="10"/>
    </row>
    <row r="227" ht="15.75" customHeight="1">
      <c r="X227" s="10"/>
      <c r="Y227" s="10"/>
    </row>
    <row r="228" ht="15.75" customHeight="1">
      <c r="X228" s="10"/>
      <c r="Y228" s="10"/>
    </row>
    <row r="229" ht="15.75" customHeight="1">
      <c r="X229" s="10"/>
      <c r="Y229" s="10"/>
    </row>
    <row r="230" ht="15.75" customHeight="1">
      <c r="X230" s="10"/>
      <c r="Y230" s="10"/>
    </row>
    <row r="231" ht="15.75" customHeight="1">
      <c r="X231" s="10"/>
      <c r="Y231" s="10"/>
    </row>
    <row r="232" ht="15.75" customHeight="1">
      <c r="X232" s="10"/>
      <c r="Y232" s="10"/>
    </row>
    <row r="233" ht="15.75" customHeight="1">
      <c r="X233" s="10"/>
      <c r="Y233" s="10"/>
    </row>
    <row r="234" ht="15.75" customHeight="1">
      <c r="X234" s="10"/>
      <c r="Y234" s="10"/>
    </row>
    <row r="235" ht="15.75" customHeight="1">
      <c r="X235" s="10"/>
      <c r="Y235" s="10"/>
    </row>
    <row r="236" ht="15.75" customHeight="1">
      <c r="X236" s="10"/>
      <c r="Y236" s="10"/>
    </row>
    <row r="237" ht="15.75" customHeight="1">
      <c r="X237" s="10"/>
      <c r="Y237" s="10"/>
    </row>
    <row r="238" ht="15.75" customHeight="1">
      <c r="X238" s="10"/>
      <c r="Y238" s="10"/>
    </row>
    <row r="239" ht="15.75" customHeight="1">
      <c r="X239" s="10"/>
      <c r="Y239" s="10"/>
    </row>
    <row r="240" ht="15.75" customHeight="1">
      <c r="X240" s="10"/>
      <c r="Y240" s="10"/>
    </row>
    <row r="241" ht="15.75" customHeight="1">
      <c r="X241" s="10"/>
      <c r="Y241" s="10"/>
    </row>
    <row r="242" ht="15.75" customHeight="1">
      <c r="X242" s="10"/>
      <c r="Y242" s="10"/>
    </row>
    <row r="243" ht="15.75" customHeight="1">
      <c r="X243" s="10"/>
      <c r="Y243" s="10"/>
    </row>
    <row r="244" ht="15.75" customHeight="1">
      <c r="X244" s="10"/>
      <c r="Y244" s="10"/>
    </row>
    <row r="245" ht="15.75" customHeight="1">
      <c r="X245" s="10"/>
      <c r="Y245" s="10"/>
    </row>
    <row r="246" ht="15.75" customHeight="1">
      <c r="X246" s="10"/>
      <c r="Y246" s="10"/>
    </row>
    <row r="247" ht="15.75" customHeight="1">
      <c r="X247" s="10"/>
      <c r="Y247" s="10"/>
    </row>
    <row r="248" ht="15.75" customHeight="1">
      <c r="X248" s="10"/>
      <c r="Y248" s="10"/>
    </row>
    <row r="249" ht="15.75" customHeight="1">
      <c r="X249" s="10"/>
      <c r="Y249" s="10"/>
    </row>
    <row r="250" ht="15.75" customHeight="1">
      <c r="X250" s="10"/>
      <c r="Y250" s="10"/>
    </row>
    <row r="251" ht="15.75" customHeight="1">
      <c r="X251" s="10"/>
      <c r="Y251" s="10"/>
    </row>
    <row r="252" ht="15.75" customHeight="1">
      <c r="X252" s="10"/>
      <c r="Y252" s="10"/>
    </row>
    <row r="253" ht="15.75" customHeight="1">
      <c r="X253" s="10"/>
      <c r="Y253" s="10"/>
    </row>
    <row r="254" ht="15.75" customHeight="1">
      <c r="X254" s="10"/>
      <c r="Y254" s="10"/>
    </row>
    <row r="255" ht="15.75" customHeight="1">
      <c r="X255" s="10"/>
      <c r="Y255" s="10"/>
    </row>
    <row r="256" ht="15.75" customHeight="1">
      <c r="X256" s="10"/>
      <c r="Y256" s="10"/>
    </row>
    <row r="257" ht="15.75" customHeight="1">
      <c r="X257" s="10"/>
      <c r="Y257" s="10"/>
    </row>
    <row r="258" ht="15.75" customHeight="1">
      <c r="X258" s="10"/>
      <c r="Y258" s="10"/>
    </row>
    <row r="259" ht="15.75" customHeight="1">
      <c r="X259" s="10"/>
      <c r="Y259" s="10"/>
    </row>
    <row r="260" ht="15.75" customHeight="1">
      <c r="X260" s="10"/>
      <c r="Y260" s="10"/>
    </row>
    <row r="261" ht="15.75" customHeight="1">
      <c r="X261" s="10"/>
      <c r="Y261" s="10"/>
    </row>
    <row r="262" ht="15.75" customHeight="1">
      <c r="X262" s="10"/>
      <c r="Y262" s="10"/>
    </row>
    <row r="263" ht="15.75" customHeight="1">
      <c r="X263" s="10"/>
      <c r="Y263" s="10"/>
    </row>
    <row r="264" ht="15.75" customHeight="1">
      <c r="X264" s="10"/>
      <c r="Y264" s="10"/>
    </row>
    <row r="265" ht="15.75" customHeight="1">
      <c r="X265" s="10"/>
      <c r="Y265" s="10"/>
    </row>
    <row r="266" ht="15.75" customHeight="1">
      <c r="X266" s="10"/>
      <c r="Y266" s="10"/>
    </row>
    <row r="267" ht="15.75" customHeight="1">
      <c r="X267" s="10"/>
      <c r="Y267" s="10"/>
    </row>
    <row r="268" ht="15.75" customHeight="1">
      <c r="X268" s="10"/>
      <c r="Y268" s="10"/>
    </row>
    <row r="269" ht="15.75" customHeight="1">
      <c r="X269" s="10"/>
      <c r="Y269" s="10"/>
    </row>
    <row r="270" ht="15.75" customHeight="1">
      <c r="X270" s="10"/>
      <c r="Y270" s="10"/>
    </row>
    <row r="271" ht="15.75" customHeight="1">
      <c r="X271" s="10"/>
      <c r="Y271" s="10"/>
    </row>
    <row r="272" ht="15.75" customHeight="1">
      <c r="X272" s="10"/>
      <c r="Y272" s="10"/>
    </row>
    <row r="273" ht="15.75" customHeight="1">
      <c r="X273" s="10"/>
      <c r="Y273" s="10"/>
    </row>
    <row r="274" ht="15.75" customHeight="1">
      <c r="X274" s="10"/>
      <c r="Y274" s="10"/>
    </row>
    <row r="275" ht="15.75" customHeight="1">
      <c r="X275" s="10"/>
      <c r="Y275" s="10"/>
    </row>
    <row r="276" ht="15.75" customHeight="1">
      <c r="X276" s="10"/>
      <c r="Y276" s="10"/>
    </row>
    <row r="277" ht="15.75" customHeight="1">
      <c r="X277" s="10"/>
      <c r="Y277" s="10"/>
    </row>
    <row r="278" ht="15.75" customHeight="1">
      <c r="X278" s="10"/>
      <c r="Y278" s="10"/>
    </row>
    <row r="279" ht="15.75" customHeight="1">
      <c r="X279" s="10"/>
      <c r="Y279" s="10"/>
    </row>
    <row r="280" ht="15.75" customHeight="1">
      <c r="X280" s="10"/>
      <c r="Y280" s="10"/>
    </row>
    <row r="281" ht="15.75" customHeight="1">
      <c r="X281" s="10"/>
      <c r="Y281" s="10"/>
    </row>
    <row r="282" ht="15.75" customHeight="1">
      <c r="X282" s="10"/>
      <c r="Y282" s="10"/>
    </row>
    <row r="283" ht="15.75" customHeight="1">
      <c r="X283" s="10"/>
      <c r="Y283" s="10"/>
    </row>
    <row r="284" ht="15.75" customHeight="1">
      <c r="X284" s="10"/>
      <c r="Y284" s="10"/>
    </row>
    <row r="285" ht="15.75" customHeight="1">
      <c r="X285" s="10"/>
      <c r="Y285" s="10"/>
    </row>
    <row r="286" ht="15.75" customHeight="1">
      <c r="X286" s="10"/>
      <c r="Y286" s="10"/>
    </row>
    <row r="287" ht="15.75" customHeight="1">
      <c r="X287" s="10"/>
      <c r="Y287" s="10"/>
    </row>
    <row r="288" ht="15.75" customHeight="1">
      <c r="X288" s="10"/>
      <c r="Y288" s="10"/>
    </row>
    <row r="289" ht="15.75" customHeight="1">
      <c r="X289" s="10"/>
      <c r="Y289" s="10"/>
    </row>
    <row r="290" ht="15.75" customHeight="1">
      <c r="X290" s="10"/>
      <c r="Y290" s="10"/>
    </row>
    <row r="291" ht="15.75" customHeight="1">
      <c r="X291" s="10"/>
      <c r="Y291" s="10"/>
    </row>
    <row r="292" ht="15.75" customHeight="1">
      <c r="X292" s="10"/>
      <c r="Y292" s="10"/>
    </row>
    <row r="293" ht="15.75" customHeight="1">
      <c r="X293" s="10"/>
      <c r="Y293" s="10"/>
    </row>
    <row r="294" ht="15.75" customHeight="1">
      <c r="X294" s="10"/>
      <c r="Y294" s="10"/>
    </row>
    <row r="295" ht="15.75" customHeight="1">
      <c r="X295" s="10"/>
      <c r="Y295" s="10"/>
    </row>
    <row r="296" ht="15.75" customHeight="1">
      <c r="X296" s="10"/>
      <c r="Y296" s="10"/>
    </row>
    <row r="297" ht="15.75" customHeight="1">
      <c r="X297" s="10"/>
      <c r="Y297" s="10"/>
    </row>
    <row r="298" ht="15.75" customHeight="1">
      <c r="X298" s="10"/>
      <c r="Y298" s="10"/>
    </row>
    <row r="299" ht="15.75" customHeight="1">
      <c r="X299" s="10"/>
      <c r="Y299" s="10"/>
    </row>
    <row r="300" ht="15.75" customHeight="1">
      <c r="X300" s="10"/>
      <c r="Y300" s="10"/>
    </row>
    <row r="301" ht="15.75" customHeight="1">
      <c r="X301" s="10"/>
      <c r="Y301" s="10"/>
    </row>
    <row r="302" ht="15.75" customHeight="1">
      <c r="X302" s="10"/>
      <c r="Y302" s="10"/>
    </row>
    <row r="303" ht="15.75" customHeight="1">
      <c r="X303" s="10"/>
      <c r="Y303" s="10"/>
    </row>
    <row r="304" ht="15.75" customHeight="1">
      <c r="X304" s="10"/>
      <c r="Y304" s="10"/>
    </row>
    <row r="305" ht="15.75" customHeight="1">
      <c r="X305" s="10"/>
      <c r="Y305" s="10"/>
    </row>
    <row r="306" ht="15.75" customHeight="1">
      <c r="X306" s="10"/>
      <c r="Y306" s="10"/>
    </row>
    <row r="307" ht="15.75" customHeight="1">
      <c r="X307" s="10"/>
      <c r="Y307" s="10"/>
    </row>
    <row r="308" ht="15.75" customHeight="1">
      <c r="X308" s="10"/>
      <c r="Y308" s="10"/>
    </row>
    <row r="309" ht="15.75" customHeight="1">
      <c r="X309" s="10"/>
      <c r="Y309" s="10"/>
    </row>
    <row r="310" ht="15.75" customHeight="1">
      <c r="X310" s="10"/>
      <c r="Y310" s="10"/>
    </row>
    <row r="311" ht="15.75" customHeight="1">
      <c r="X311" s="10"/>
      <c r="Y311" s="10"/>
    </row>
    <row r="312" ht="15.75" customHeight="1">
      <c r="X312" s="10"/>
      <c r="Y312" s="10"/>
    </row>
    <row r="313" ht="15.75" customHeight="1">
      <c r="X313" s="10"/>
      <c r="Y313" s="10"/>
    </row>
    <row r="314" ht="15.75" customHeight="1">
      <c r="X314" s="10"/>
      <c r="Y314" s="10"/>
    </row>
    <row r="315" ht="15.75" customHeight="1">
      <c r="X315" s="10"/>
      <c r="Y315" s="10"/>
    </row>
    <row r="316" ht="15.75" customHeight="1">
      <c r="X316" s="10"/>
      <c r="Y316" s="10"/>
    </row>
    <row r="317" ht="15.75" customHeight="1">
      <c r="X317" s="10"/>
      <c r="Y317" s="10"/>
    </row>
    <row r="318" ht="15.75" customHeight="1">
      <c r="X318" s="10"/>
      <c r="Y318" s="10"/>
    </row>
    <row r="319" ht="15.75" customHeight="1">
      <c r="X319" s="10"/>
      <c r="Y319" s="10"/>
    </row>
    <row r="320" ht="15.75" customHeight="1">
      <c r="X320" s="10"/>
      <c r="Y320" s="10"/>
    </row>
    <row r="321" ht="15.75" customHeight="1">
      <c r="X321" s="10"/>
      <c r="Y321" s="10"/>
    </row>
    <row r="322" ht="15.75" customHeight="1">
      <c r="X322" s="10"/>
      <c r="Y322" s="10"/>
    </row>
    <row r="323" ht="15.75" customHeight="1">
      <c r="X323" s="10"/>
      <c r="Y323" s="10"/>
    </row>
    <row r="324" ht="15.75" customHeight="1">
      <c r="X324" s="10"/>
      <c r="Y324" s="10"/>
    </row>
    <row r="325" ht="15.75" customHeight="1">
      <c r="X325" s="10"/>
      <c r="Y325" s="10"/>
    </row>
    <row r="326" ht="15.75" customHeight="1">
      <c r="X326" s="10"/>
      <c r="Y326" s="10"/>
    </row>
    <row r="327" ht="15.75" customHeight="1">
      <c r="X327" s="10"/>
      <c r="Y327" s="10"/>
    </row>
    <row r="328" ht="15.75" customHeight="1">
      <c r="X328" s="10"/>
      <c r="Y328" s="10"/>
    </row>
    <row r="329" ht="15.75" customHeight="1">
      <c r="X329" s="10"/>
      <c r="Y329" s="10"/>
    </row>
    <row r="330" ht="15.75" customHeight="1">
      <c r="X330" s="10"/>
      <c r="Y330" s="10"/>
    </row>
    <row r="331" ht="15.75" customHeight="1">
      <c r="X331" s="10"/>
      <c r="Y331" s="10"/>
    </row>
    <row r="332" ht="15.75" customHeight="1">
      <c r="X332" s="10"/>
      <c r="Y332" s="10"/>
    </row>
    <row r="333" ht="15.75" customHeight="1">
      <c r="X333" s="10"/>
      <c r="Y333" s="10"/>
    </row>
    <row r="334" ht="15.75" customHeight="1">
      <c r="X334" s="10"/>
      <c r="Y334" s="10"/>
    </row>
    <row r="335" ht="15.75" customHeight="1">
      <c r="X335" s="10"/>
      <c r="Y335" s="10"/>
    </row>
    <row r="336" ht="15.75" customHeight="1">
      <c r="X336" s="10"/>
      <c r="Y336" s="10"/>
    </row>
    <row r="337" ht="15.75" customHeight="1">
      <c r="X337" s="10"/>
      <c r="Y337" s="10"/>
    </row>
    <row r="338" ht="15.75" customHeight="1">
      <c r="X338" s="10"/>
      <c r="Y338" s="10"/>
    </row>
    <row r="339" ht="15.75" customHeight="1">
      <c r="X339" s="10"/>
      <c r="Y339" s="10"/>
    </row>
    <row r="340" ht="15.75" customHeight="1">
      <c r="X340" s="10"/>
      <c r="Y340" s="10"/>
    </row>
    <row r="341" ht="15.75" customHeight="1">
      <c r="X341" s="10"/>
      <c r="Y341" s="10"/>
    </row>
    <row r="342" ht="15.75" customHeight="1">
      <c r="X342" s="10"/>
      <c r="Y342" s="10"/>
    </row>
    <row r="343" ht="15.75" customHeight="1">
      <c r="X343" s="10"/>
      <c r="Y343" s="10"/>
    </row>
    <row r="344" ht="15.75" customHeight="1">
      <c r="X344" s="10"/>
      <c r="Y344" s="10"/>
    </row>
    <row r="345" ht="15.75" customHeight="1">
      <c r="X345" s="10"/>
      <c r="Y345" s="10"/>
    </row>
    <row r="346" ht="15.75" customHeight="1">
      <c r="X346" s="10"/>
      <c r="Y346" s="10"/>
    </row>
    <row r="347" ht="15.75" customHeight="1">
      <c r="X347" s="10"/>
      <c r="Y347" s="10"/>
    </row>
    <row r="348" ht="15.75" customHeight="1">
      <c r="X348" s="10"/>
      <c r="Y348" s="10"/>
    </row>
    <row r="349" ht="15.75" customHeight="1">
      <c r="X349" s="10"/>
      <c r="Y349" s="10"/>
    </row>
    <row r="350" ht="15.75" customHeight="1">
      <c r="X350" s="10"/>
      <c r="Y350" s="10"/>
    </row>
    <row r="351" ht="15.75" customHeight="1">
      <c r="X351" s="10"/>
      <c r="Y351" s="10"/>
    </row>
    <row r="352" ht="15.75" customHeight="1">
      <c r="X352" s="10"/>
      <c r="Y352" s="10"/>
    </row>
    <row r="353" ht="15.75" customHeight="1">
      <c r="X353" s="10"/>
      <c r="Y353" s="10"/>
    </row>
    <row r="354" ht="15.75" customHeight="1">
      <c r="X354" s="10"/>
      <c r="Y354" s="10"/>
    </row>
    <row r="355" ht="15.75" customHeight="1">
      <c r="X355" s="10"/>
      <c r="Y355" s="10"/>
    </row>
    <row r="356" ht="15.75" customHeight="1">
      <c r="X356" s="10"/>
      <c r="Y356" s="10"/>
    </row>
    <row r="357" ht="15.75" customHeight="1">
      <c r="X357" s="10"/>
      <c r="Y357" s="10"/>
    </row>
    <row r="358" ht="15.75" customHeight="1">
      <c r="X358" s="10"/>
      <c r="Y358" s="10"/>
    </row>
    <row r="359" ht="15.75" customHeight="1">
      <c r="X359" s="10"/>
      <c r="Y359" s="10"/>
    </row>
    <row r="360" ht="15.75" customHeight="1">
      <c r="X360" s="10"/>
      <c r="Y360" s="10"/>
    </row>
    <row r="361" ht="15.75" customHeight="1">
      <c r="X361" s="10"/>
      <c r="Y361" s="10"/>
    </row>
    <row r="362" ht="15.75" customHeight="1">
      <c r="X362" s="10"/>
      <c r="Y362" s="10"/>
    </row>
    <row r="363" ht="15.75" customHeight="1">
      <c r="X363" s="10"/>
      <c r="Y363" s="10"/>
    </row>
    <row r="364" ht="15.75" customHeight="1">
      <c r="X364" s="10"/>
      <c r="Y364" s="10"/>
    </row>
    <row r="365" ht="15.75" customHeight="1">
      <c r="X365" s="10"/>
      <c r="Y365" s="10"/>
    </row>
    <row r="366" ht="15.75" customHeight="1">
      <c r="X366" s="10"/>
      <c r="Y366" s="10"/>
    </row>
    <row r="367" ht="15.75" customHeight="1">
      <c r="X367" s="10"/>
      <c r="Y367" s="10"/>
    </row>
    <row r="368" ht="15.75" customHeight="1">
      <c r="X368" s="10"/>
      <c r="Y368" s="10"/>
    </row>
    <row r="369" ht="15.75" customHeight="1">
      <c r="X369" s="10"/>
      <c r="Y369" s="10"/>
    </row>
    <row r="370" ht="15.75" customHeight="1">
      <c r="X370" s="10"/>
      <c r="Y370" s="10"/>
    </row>
    <row r="371" ht="15.75" customHeight="1">
      <c r="X371" s="10"/>
      <c r="Y371" s="10"/>
    </row>
    <row r="372" ht="15.75" customHeight="1">
      <c r="X372" s="10"/>
      <c r="Y372" s="10"/>
    </row>
    <row r="373" ht="15.75" customHeight="1">
      <c r="X373" s="10"/>
      <c r="Y373" s="10"/>
    </row>
    <row r="374" ht="15.75" customHeight="1">
      <c r="X374" s="10"/>
      <c r="Y374" s="10"/>
    </row>
    <row r="375" ht="15.75" customHeight="1">
      <c r="X375" s="10"/>
      <c r="Y375" s="10"/>
    </row>
    <row r="376" ht="15.75" customHeight="1">
      <c r="X376" s="10"/>
      <c r="Y376" s="10"/>
    </row>
    <row r="377" ht="15.75" customHeight="1">
      <c r="X377" s="10"/>
      <c r="Y377" s="10"/>
    </row>
    <row r="378" ht="15.75" customHeight="1">
      <c r="X378" s="10"/>
      <c r="Y378" s="10"/>
    </row>
    <row r="379" ht="15.75" customHeight="1">
      <c r="X379" s="10"/>
      <c r="Y379" s="10"/>
    </row>
    <row r="380" ht="15.75" customHeight="1">
      <c r="X380" s="10"/>
      <c r="Y380" s="10"/>
    </row>
    <row r="381" ht="15.75" customHeight="1">
      <c r="X381" s="10"/>
      <c r="Y381" s="10"/>
    </row>
    <row r="382" ht="15.75" customHeight="1">
      <c r="X382" s="10"/>
      <c r="Y382" s="10"/>
    </row>
    <row r="383" ht="15.75" customHeight="1">
      <c r="X383" s="10"/>
      <c r="Y383" s="10"/>
    </row>
    <row r="384" ht="15.75" customHeight="1">
      <c r="X384" s="10"/>
      <c r="Y384" s="10"/>
    </row>
    <row r="385" ht="15.75" customHeight="1">
      <c r="X385" s="10"/>
      <c r="Y385" s="10"/>
    </row>
    <row r="386" ht="15.75" customHeight="1">
      <c r="X386" s="10"/>
      <c r="Y386" s="10"/>
    </row>
    <row r="387" ht="15.75" customHeight="1">
      <c r="X387" s="10"/>
      <c r="Y387" s="10"/>
    </row>
    <row r="388" ht="15.75" customHeight="1">
      <c r="X388" s="10"/>
      <c r="Y388" s="10"/>
    </row>
    <row r="389" ht="15.75" customHeight="1">
      <c r="X389" s="10"/>
      <c r="Y389" s="10"/>
    </row>
    <row r="390" ht="15.75" customHeight="1">
      <c r="X390" s="10"/>
      <c r="Y390" s="10"/>
    </row>
    <row r="391" ht="15.75" customHeight="1">
      <c r="X391" s="10"/>
      <c r="Y391" s="10"/>
    </row>
    <row r="392" ht="15.75" customHeight="1">
      <c r="X392" s="10"/>
      <c r="Y392" s="10"/>
    </row>
    <row r="393" ht="15.75" customHeight="1">
      <c r="X393" s="10"/>
      <c r="Y393" s="10"/>
    </row>
    <row r="394" ht="15.75" customHeight="1">
      <c r="X394" s="10"/>
      <c r="Y394" s="10"/>
    </row>
    <row r="395" ht="15.75" customHeight="1">
      <c r="X395" s="10"/>
      <c r="Y395" s="10"/>
    </row>
    <row r="396" ht="15.75" customHeight="1">
      <c r="X396" s="10"/>
      <c r="Y396" s="10"/>
    </row>
    <row r="397" ht="15.75" customHeight="1">
      <c r="X397" s="10"/>
      <c r="Y397" s="10"/>
    </row>
    <row r="398" ht="15.75" customHeight="1">
      <c r="X398" s="10"/>
      <c r="Y398" s="10"/>
    </row>
    <row r="399" ht="15.75" customHeight="1">
      <c r="X399" s="10"/>
      <c r="Y399" s="10"/>
    </row>
    <row r="400" ht="15.75" customHeight="1">
      <c r="X400" s="10"/>
      <c r="Y400" s="10"/>
    </row>
    <row r="401" ht="15.75" customHeight="1">
      <c r="X401" s="10"/>
      <c r="Y401" s="10"/>
    </row>
    <row r="402" ht="15.75" customHeight="1">
      <c r="X402" s="10"/>
      <c r="Y402" s="10"/>
    </row>
    <row r="403" ht="15.75" customHeight="1">
      <c r="X403" s="10"/>
      <c r="Y403" s="10"/>
    </row>
    <row r="404" ht="15.75" customHeight="1">
      <c r="X404" s="10"/>
      <c r="Y404" s="10"/>
    </row>
    <row r="405" ht="15.75" customHeight="1">
      <c r="X405" s="10"/>
      <c r="Y405" s="10"/>
    </row>
    <row r="406" ht="15.75" customHeight="1">
      <c r="X406" s="10"/>
      <c r="Y406" s="10"/>
    </row>
    <row r="407" ht="15.75" customHeight="1">
      <c r="X407" s="10"/>
      <c r="Y407" s="10"/>
    </row>
    <row r="408" ht="15.75" customHeight="1">
      <c r="X408" s="10"/>
      <c r="Y408" s="10"/>
    </row>
    <row r="409" ht="15.75" customHeight="1">
      <c r="X409" s="10"/>
      <c r="Y409" s="10"/>
    </row>
    <row r="410" ht="15.75" customHeight="1">
      <c r="X410" s="10"/>
      <c r="Y410" s="10"/>
    </row>
    <row r="411" ht="15.75" customHeight="1">
      <c r="X411" s="10"/>
      <c r="Y411" s="10"/>
    </row>
    <row r="412" ht="15.75" customHeight="1">
      <c r="X412" s="10"/>
      <c r="Y412" s="10"/>
    </row>
    <row r="413" ht="15.75" customHeight="1">
      <c r="X413" s="10"/>
      <c r="Y413" s="10"/>
    </row>
    <row r="414" ht="15.75" customHeight="1">
      <c r="X414" s="10"/>
      <c r="Y414" s="10"/>
    </row>
    <row r="415" ht="15.75" customHeight="1">
      <c r="X415" s="10"/>
      <c r="Y415" s="10"/>
    </row>
    <row r="416" ht="15.75" customHeight="1">
      <c r="X416" s="10"/>
      <c r="Y416" s="10"/>
    </row>
    <row r="417" ht="15.75" customHeight="1">
      <c r="X417" s="10"/>
      <c r="Y417" s="10"/>
    </row>
    <row r="418" ht="15.75" customHeight="1">
      <c r="X418" s="10"/>
      <c r="Y418" s="10"/>
    </row>
    <row r="419" ht="15.75" customHeight="1">
      <c r="X419" s="10"/>
      <c r="Y419" s="10"/>
    </row>
    <row r="420" ht="15.75" customHeight="1">
      <c r="X420" s="10"/>
      <c r="Y420" s="10"/>
    </row>
    <row r="421" ht="15.75" customHeight="1">
      <c r="X421" s="10"/>
      <c r="Y421" s="10"/>
    </row>
    <row r="422" ht="15.75" customHeight="1">
      <c r="X422" s="10"/>
      <c r="Y422" s="10"/>
    </row>
    <row r="423" ht="15.75" customHeight="1">
      <c r="X423" s="10"/>
      <c r="Y423" s="10"/>
    </row>
    <row r="424" ht="15.75" customHeight="1">
      <c r="X424" s="10"/>
      <c r="Y424" s="10"/>
    </row>
    <row r="425" ht="15.75" customHeight="1">
      <c r="X425" s="10"/>
      <c r="Y425" s="10"/>
    </row>
    <row r="426" ht="15.75" customHeight="1">
      <c r="X426" s="10"/>
      <c r="Y426" s="10"/>
    </row>
    <row r="427" ht="15.75" customHeight="1">
      <c r="X427" s="10"/>
      <c r="Y427" s="10"/>
    </row>
    <row r="428" ht="15.75" customHeight="1">
      <c r="X428" s="10"/>
      <c r="Y428" s="10"/>
    </row>
    <row r="429" ht="15.75" customHeight="1">
      <c r="X429" s="10"/>
      <c r="Y429" s="10"/>
    </row>
    <row r="430" ht="15.75" customHeight="1">
      <c r="X430" s="10"/>
      <c r="Y430" s="10"/>
    </row>
    <row r="431" ht="15.75" customHeight="1">
      <c r="X431" s="10"/>
      <c r="Y431" s="10"/>
    </row>
    <row r="432" ht="15.75" customHeight="1">
      <c r="X432" s="10"/>
      <c r="Y432" s="10"/>
    </row>
    <row r="433" ht="15.75" customHeight="1">
      <c r="X433" s="10"/>
      <c r="Y433" s="10"/>
    </row>
    <row r="434" ht="15.75" customHeight="1">
      <c r="X434" s="10"/>
      <c r="Y434" s="10"/>
    </row>
    <row r="435" ht="15.75" customHeight="1">
      <c r="X435" s="10"/>
      <c r="Y435" s="10"/>
    </row>
    <row r="436" ht="15.75" customHeight="1">
      <c r="X436" s="10"/>
      <c r="Y436" s="10"/>
    </row>
    <row r="437" ht="15.75" customHeight="1">
      <c r="X437" s="10"/>
      <c r="Y437" s="10"/>
    </row>
    <row r="438" ht="15.75" customHeight="1">
      <c r="X438" s="10"/>
      <c r="Y438" s="10"/>
    </row>
    <row r="439" ht="15.75" customHeight="1">
      <c r="X439" s="10"/>
      <c r="Y439" s="10"/>
    </row>
    <row r="440" ht="15.75" customHeight="1">
      <c r="X440" s="10"/>
      <c r="Y440" s="10"/>
    </row>
    <row r="441" ht="15.75" customHeight="1">
      <c r="X441" s="10"/>
      <c r="Y441" s="10"/>
    </row>
    <row r="442" ht="15.75" customHeight="1">
      <c r="X442" s="10"/>
      <c r="Y442" s="10"/>
    </row>
    <row r="443" ht="15.75" customHeight="1">
      <c r="X443" s="10"/>
      <c r="Y443" s="10"/>
    </row>
    <row r="444" ht="15.75" customHeight="1">
      <c r="X444" s="10"/>
      <c r="Y444" s="10"/>
    </row>
    <row r="445" ht="15.75" customHeight="1">
      <c r="X445" s="10"/>
      <c r="Y445" s="10"/>
    </row>
    <row r="446" ht="15.75" customHeight="1">
      <c r="X446" s="10"/>
      <c r="Y446" s="10"/>
    </row>
    <row r="447" ht="15.75" customHeight="1">
      <c r="X447" s="10"/>
      <c r="Y447" s="10"/>
    </row>
    <row r="448" ht="15.75" customHeight="1">
      <c r="X448" s="10"/>
      <c r="Y448" s="10"/>
    </row>
    <row r="449" ht="15.75" customHeight="1">
      <c r="X449" s="10"/>
      <c r="Y449" s="10"/>
    </row>
    <row r="450" ht="15.75" customHeight="1">
      <c r="X450" s="10"/>
      <c r="Y450" s="10"/>
    </row>
    <row r="451" ht="15.75" customHeight="1">
      <c r="X451" s="10"/>
      <c r="Y451" s="10"/>
    </row>
    <row r="452" ht="15.75" customHeight="1">
      <c r="X452" s="10"/>
      <c r="Y452" s="10"/>
    </row>
    <row r="453" ht="15.75" customHeight="1">
      <c r="X453" s="10"/>
      <c r="Y453" s="10"/>
    </row>
    <row r="454" ht="15.75" customHeight="1">
      <c r="X454" s="10"/>
      <c r="Y454" s="10"/>
    </row>
    <row r="455" ht="15.75" customHeight="1">
      <c r="X455" s="10"/>
      <c r="Y455" s="10"/>
    </row>
    <row r="456" ht="15.75" customHeight="1">
      <c r="X456" s="10"/>
      <c r="Y456" s="10"/>
    </row>
    <row r="457" ht="15.75" customHeight="1">
      <c r="X457" s="10"/>
      <c r="Y457" s="10"/>
    </row>
    <row r="458" ht="15.75" customHeight="1">
      <c r="X458" s="10"/>
      <c r="Y458" s="10"/>
    </row>
    <row r="459" ht="15.75" customHeight="1">
      <c r="X459" s="10"/>
      <c r="Y459" s="10"/>
    </row>
    <row r="460" ht="15.75" customHeight="1">
      <c r="X460" s="10"/>
      <c r="Y460" s="10"/>
    </row>
    <row r="461" ht="15.75" customHeight="1">
      <c r="X461" s="10"/>
      <c r="Y461" s="10"/>
    </row>
    <row r="462" ht="15.75" customHeight="1">
      <c r="X462" s="10"/>
      <c r="Y462" s="10"/>
    </row>
    <row r="463" ht="15.75" customHeight="1">
      <c r="X463" s="10"/>
      <c r="Y463" s="10"/>
    </row>
    <row r="464" ht="15.75" customHeight="1">
      <c r="X464" s="10"/>
      <c r="Y464" s="10"/>
    </row>
    <row r="465" ht="15.75" customHeight="1">
      <c r="X465" s="10"/>
      <c r="Y465" s="10"/>
    </row>
    <row r="466" ht="15.75" customHeight="1">
      <c r="X466" s="10"/>
      <c r="Y466" s="10"/>
    </row>
    <row r="467" ht="15.75" customHeight="1">
      <c r="X467" s="10"/>
      <c r="Y467" s="10"/>
    </row>
    <row r="468" ht="15.75" customHeight="1">
      <c r="X468" s="10"/>
      <c r="Y468" s="10"/>
    </row>
    <row r="469" ht="15.75" customHeight="1">
      <c r="X469" s="10"/>
      <c r="Y469" s="10"/>
    </row>
    <row r="470" ht="15.75" customHeight="1">
      <c r="X470" s="10"/>
      <c r="Y470" s="10"/>
    </row>
    <row r="471" ht="15.75" customHeight="1">
      <c r="X471" s="10"/>
      <c r="Y471" s="10"/>
    </row>
    <row r="472" ht="15.75" customHeight="1">
      <c r="X472" s="10"/>
      <c r="Y472" s="10"/>
    </row>
    <row r="473" ht="15.75" customHeight="1">
      <c r="X473" s="10"/>
      <c r="Y473" s="10"/>
    </row>
    <row r="474" ht="15.75" customHeight="1">
      <c r="X474" s="10"/>
      <c r="Y474" s="10"/>
    </row>
    <row r="475" ht="15.75" customHeight="1">
      <c r="X475" s="10"/>
      <c r="Y475" s="10"/>
    </row>
    <row r="476" ht="15.75" customHeight="1">
      <c r="X476" s="10"/>
      <c r="Y476" s="10"/>
    </row>
    <row r="477" ht="15.75" customHeight="1">
      <c r="X477" s="10"/>
      <c r="Y477" s="10"/>
    </row>
    <row r="478" ht="15.75" customHeight="1">
      <c r="X478" s="10"/>
      <c r="Y478" s="10"/>
    </row>
    <row r="479" ht="15.75" customHeight="1">
      <c r="X479" s="10"/>
      <c r="Y479" s="10"/>
    </row>
    <row r="480" ht="15.75" customHeight="1">
      <c r="X480" s="10"/>
      <c r="Y480" s="10"/>
    </row>
    <row r="481" ht="15.75" customHeight="1">
      <c r="X481" s="10"/>
      <c r="Y481" s="10"/>
    </row>
    <row r="482" ht="15.75" customHeight="1">
      <c r="X482" s="10"/>
      <c r="Y482" s="10"/>
    </row>
    <row r="483" ht="15.75" customHeight="1">
      <c r="X483" s="10"/>
      <c r="Y483" s="10"/>
    </row>
    <row r="484" ht="15.75" customHeight="1">
      <c r="X484" s="10"/>
      <c r="Y484" s="10"/>
    </row>
    <row r="485" ht="15.75" customHeight="1">
      <c r="X485" s="10"/>
      <c r="Y485" s="10"/>
    </row>
    <row r="486" ht="15.75" customHeight="1">
      <c r="X486" s="10"/>
      <c r="Y486" s="10"/>
    </row>
    <row r="487" ht="15.75" customHeight="1">
      <c r="X487" s="10"/>
      <c r="Y487" s="10"/>
    </row>
    <row r="488" ht="15.75" customHeight="1">
      <c r="X488" s="10"/>
      <c r="Y488" s="10"/>
    </row>
    <row r="489" ht="15.75" customHeight="1">
      <c r="X489" s="10"/>
      <c r="Y489" s="10"/>
    </row>
    <row r="490" ht="15.75" customHeight="1">
      <c r="X490" s="10"/>
      <c r="Y490" s="10"/>
    </row>
    <row r="491" ht="15.75" customHeight="1">
      <c r="X491" s="10"/>
      <c r="Y491" s="10"/>
    </row>
    <row r="492" ht="15.75" customHeight="1">
      <c r="X492" s="10"/>
      <c r="Y492" s="10"/>
    </row>
    <row r="493" ht="15.75" customHeight="1">
      <c r="X493" s="10"/>
      <c r="Y493" s="10"/>
    </row>
    <row r="494" ht="15.75" customHeight="1">
      <c r="X494" s="10"/>
      <c r="Y494" s="10"/>
    </row>
    <row r="495" ht="15.75" customHeight="1">
      <c r="X495" s="10"/>
      <c r="Y495" s="10"/>
    </row>
    <row r="496" ht="15.75" customHeight="1">
      <c r="X496" s="10"/>
      <c r="Y496" s="10"/>
    </row>
    <row r="497" ht="15.75" customHeight="1">
      <c r="X497" s="10"/>
      <c r="Y497" s="10"/>
    </row>
    <row r="498" ht="15.75" customHeight="1">
      <c r="X498" s="10"/>
      <c r="Y498" s="10"/>
    </row>
    <row r="499" ht="15.75" customHeight="1">
      <c r="X499" s="10"/>
      <c r="Y499" s="10"/>
    </row>
    <row r="500" ht="15.75" customHeight="1">
      <c r="X500" s="10"/>
      <c r="Y500" s="10"/>
    </row>
    <row r="501" ht="15.75" customHeight="1">
      <c r="X501" s="10"/>
      <c r="Y501" s="10"/>
    </row>
    <row r="502" ht="15.75" customHeight="1">
      <c r="X502" s="10"/>
      <c r="Y502" s="10"/>
    </row>
    <row r="503" ht="15.75" customHeight="1">
      <c r="X503" s="10"/>
      <c r="Y503" s="10"/>
    </row>
    <row r="504" ht="15.75" customHeight="1">
      <c r="X504" s="10"/>
      <c r="Y504" s="10"/>
    </row>
    <row r="505" ht="15.75" customHeight="1">
      <c r="X505" s="10"/>
      <c r="Y505" s="10"/>
    </row>
    <row r="506" ht="15.75" customHeight="1">
      <c r="X506" s="10"/>
      <c r="Y506" s="10"/>
    </row>
    <row r="507" ht="15.75" customHeight="1">
      <c r="X507" s="10"/>
      <c r="Y507" s="10"/>
    </row>
    <row r="508" ht="15.75" customHeight="1">
      <c r="X508" s="10"/>
      <c r="Y508" s="10"/>
    </row>
    <row r="509" ht="15.75" customHeight="1">
      <c r="X509" s="10"/>
      <c r="Y509" s="10"/>
    </row>
    <row r="510" ht="15.75" customHeight="1">
      <c r="X510" s="10"/>
      <c r="Y510" s="10"/>
    </row>
    <row r="511" ht="15.75" customHeight="1">
      <c r="X511" s="10"/>
      <c r="Y511" s="10"/>
    </row>
    <row r="512" ht="15.75" customHeight="1">
      <c r="X512" s="10"/>
      <c r="Y512" s="10"/>
    </row>
    <row r="513" ht="15.75" customHeight="1">
      <c r="X513" s="10"/>
      <c r="Y513" s="10"/>
    </row>
    <row r="514" ht="15.75" customHeight="1">
      <c r="X514" s="10"/>
      <c r="Y514" s="10"/>
    </row>
    <row r="515" ht="15.75" customHeight="1">
      <c r="X515" s="10"/>
      <c r="Y515" s="10"/>
    </row>
    <row r="516" ht="15.75" customHeight="1">
      <c r="X516" s="10"/>
      <c r="Y516" s="10"/>
    </row>
    <row r="517" ht="15.75" customHeight="1">
      <c r="X517" s="10"/>
      <c r="Y517" s="10"/>
    </row>
    <row r="518" ht="15.75" customHeight="1">
      <c r="X518" s="10"/>
      <c r="Y518" s="10"/>
    </row>
    <row r="519" ht="15.75" customHeight="1">
      <c r="X519" s="10"/>
      <c r="Y519" s="10"/>
    </row>
    <row r="520" ht="15.75" customHeight="1">
      <c r="X520" s="10"/>
      <c r="Y520" s="10"/>
    </row>
    <row r="521" ht="15.75" customHeight="1">
      <c r="X521" s="10"/>
      <c r="Y521" s="10"/>
    </row>
    <row r="522" ht="15.75" customHeight="1">
      <c r="X522" s="10"/>
      <c r="Y522" s="10"/>
    </row>
    <row r="523" ht="15.75" customHeight="1">
      <c r="X523" s="10"/>
      <c r="Y523" s="10"/>
    </row>
    <row r="524" ht="15.75" customHeight="1">
      <c r="X524" s="10"/>
      <c r="Y524" s="10"/>
    </row>
    <row r="525" ht="15.75" customHeight="1">
      <c r="X525" s="10"/>
      <c r="Y525" s="10"/>
    </row>
    <row r="526" ht="15.75" customHeight="1">
      <c r="X526" s="10"/>
      <c r="Y526" s="10"/>
    </row>
    <row r="527" ht="15.75" customHeight="1">
      <c r="X527" s="10"/>
      <c r="Y527" s="10"/>
    </row>
    <row r="528" ht="15.75" customHeight="1">
      <c r="X528" s="10"/>
      <c r="Y528" s="10"/>
    </row>
    <row r="529" ht="15.75" customHeight="1">
      <c r="X529" s="10"/>
      <c r="Y529" s="10"/>
    </row>
    <row r="530" ht="15.75" customHeight="1">
      <c r="X530" s="10"/>
      <c r="Y530" s="10"/>
    </row>
    <row r="531" ht="15.75" customHeight="1">
      <c r="X531" s="10"/>
      <c r="Y531" s="10"/>
    </row>
    <row r="532" ht="15.75" customHeight="1">
      <c r="X532" s="10"/>
      <c r="Y532" s="10"/>
    </row>
    <row r="533" ht="15.75" customHeight="1">
      <c r="X533" s="10"/>
      <c r="Y533" s="10"/>
    </row>
    <row r="534" ht="15.75" customHeight="1">
      <c r="X534" s="10"/>
      <c r="Y534" s="10"/>
    </row>
    <row r="535" ht="15.75" customHeight="1">
      <c r="X535" s="10"/>
      <c r="Y535" s="10"/>
    </row>
    <row r="536" ht="15.75" customHeight="1">
      <c r="X536" s="10"/>
      <c r="Y536" s="10"/>
    </row>
    <row r="537" ht="15.75" customHeight="1">
      <c r="X537" s="10"/>
      <c r="Y537" s="10"/>
    </row>
    <row r="538" ht="15.75" customHeight="1">
      <c r="X538" s="10"/>
      <c r="Y538" s="10"/>
    </row>
    <row r="539" ht="15.75" customHeight="1">
      <c r="X539" s="10"/>
      <c r="Y539" s="10"/>
    </row>
    <row r="540" ht="15.75" customHeight="1">
      <c r="X540" s="10"/>
      <c r="Y540" s="10"/>
    </row>
    <row r="541" ht="15.75" customHeight="1">
      <c r="X541" s="10"/>
      <c r="Y541" s="10"/>
    </row>
    <row r="542" ht="15.75" customHeight="1">
      <c r="X542" s="10"/>
      <c r="Y542" s="10"/>
    </row>
    <row r="543" ht="15.75" customHeight="1">
      <c r="X543" s="10"/>
      <c r="Y543" s="10"/>
    </row>
    <row r="544" ht="15.75" customHeight="1">
      <c r="X544" s="10"/>
      <c r="Y544" s="10"/>
    </row>
    <row r="545" ht="15.75" customHeight="1">
      <c r="X545" s="10"/>
      <c r="Y545" s="10"/>
    </row>
    <row r="546" ht="15.75" customHeight="1">
      <c r="X546" s="10"/>
      <c r="Y546" s="10"/>
    </row>
    <row r="547" ht="15.75" customHeight="1">
      <c r="X547" s="10"/>
      <c r="Y547" s="10"/>
    </row>
    <row r="548" ht="15.75" customHeight="1">
      <c r="X548" s="10"/>
      <c r="Y548" s="10"/>
    </row>
    <row r="549" ht="15.75" customHeight="1">
      <c r="X549" s="10"/>
      <c r="Y549" s="10"/>
    </row>
    <row r="550" ht="15.75" customHeight="1">
      <c r="X550" s="10"/>
      <c r="Y550" s="10"/>
    </row>
    <row r="551" ht="15.75" customHeight="1">
      <c r="X551" s="10"/>
      <c r="Y551" s="10"/>
    </row>
    <row r="552" ht="15.75" customHeight="1">
      <c r="X552" s="10"/>
      <c r="Y552" s="10"/>
    </row>
    <row r="553" ht="15.75" customHeight="1">
      <c r="X553" s="10"/>
      <c r="Y553" s="10"/>
    </row>
    <row r="554" ht="15.75" customHeight="1">
      <c r="X554" s="10"/>
      <c r="Y554" s="10"/>
    </row>
    <row r="555" ht="15.75" customHeight="1">
      <c r="X555" s="10"/>
      <c r="Y555" s="10"/>
    </row>
    <row r="556" ht="15.75" customHeight="1">
      <c r="X556" s="10"/>
      <c r="Y556" s="10"/>
    </row>
    <row r="557" ht="15.75" customHeight="1">
      <c r="X557" s="10"/>
      <c r="Y557" s="10"/>
    </row>
    <row r="558" ht="15.75" customHeight="1">
      <c r="X558" s="10"/>
      <c r="Y558" s="10"/>
    </row>
    <row r="559" ht="15.75" customHeight="1">
      <c r="X559" s="10"/>
      <c r="Y559" s="10"/>
    </row>
    <row r="560" ht="15.75" customHeight="1">
      <c r="X560" s="10"/>
      <c r="Y560" s="10"/>
    </row>
    <row r="561" ht="15.75" customHeight="1">
      <c r="X561" s="10"/>
      <c r="Y561" s="10"/>
    </row>
    <row r="562" ht="15.75" customHeight="1">
      <c r="X562" s="10"/>
      <c r="Y562" s="10"/>
    </row>
    <row r="563" ht="15.75" customHeight="1">
      <c r="X563" s="10"/>
      <c r="Y563" s="10"/>
    </row>
    <row r="564" ht="15.75" customHeight="1">
      <c r="X564" s="10"/>
      <c r="Y564" s="10"/>
    </row>
    <row r="565" ht="15.75" customHeight="1">
      <c r="X565" s="10"/>
      <c r="Y565" s="10"/>
    </row>
    <row r="566" ht="15.75" customHeight="1">
      <c r="X566" s="10"/>
      <c r="Y566" s="10"/>
    </row>
    <row r="567" ht="15.75" customHeight="1">
      <c r="X567" s="10"/>
      <c r="Y567" s="10"/>
    </row>
    <row r="568" ht="15.75" customHeight="1">
      <c r="X568" s="10"/>
      <c r="Y568" s="10"/>
    </row>
    <row r="569" ht="15.75" customHeight="1">
      <c r="X569" s="10"/>
      <c r="Y569" s="10"/>
    </row>
    <row r="570" ht="15.75" customHeight="1">
      <c r="X570" s="10"/>
      <c r="Y570" s="10"/>
    </row>
    <row r="571" ht="15.75" customHeight="1">
      <c r="X571" s="10"/>
      <c r="Y571" s="10"/>
    </row>
    <row r="572" ht="15.75" customHeight="1">
      <c r="X572" s="10"/>
      <c r="Y572" s="10"/>
    </row>
    <row r="573" ht="15.75" customHeight="1">
      <c r="X573" s="10"/>
      <c r="Y573" s="10"/>
    </row>
    <row r="574" ht="15.75" customHeight="1">
      <c r="X574" s="10"/>
      <c r="Y574" s="10"/>
    </row>
    <row r="575" ht="15.75" customHeight="1">
      <c r="X575" s="10"/>
      <c r="Y575" s="10"/>
    </row>
    <row r="576" ht="15.75" customHeight="1">
      <c r="X576" s="10"/>
      <c r="Y576" s="10"/>
    </row>
    <row r="577" ht="15.75" customHeight="1">
      <c r="X577" s="10"/>
      <c r="Y577" s="10"/>
    </row>
    <row r="578" ht="15.75" customHeight="1">
      <c r="X578" s="10"/>
      <c r="Y578" s="10"/>
    </row>
    <row r="579" ht="15.75" customHeight="1">
      <c r="X579" s="10"/>
      <c r="Y579" s="10"/>
    </row>
    <row r="580" ht="15.75" customHeight="1">
      <c r="X580" s="10"/>
      <c r="Y580" s="10"/>
    </row>
    <row r="581" ht="15.75" customHeight="1">
      <c r="X581" s="10"/>
      <c r="Y581" s="10"/>
    </row>
    <row r="582" ht="15.75" customHeight="1">
      <c r="X582" s="10"/>
      <c r="Y582" s="10"/>
    </row>
    <row r="583" ht="15.75" customHeight="1">
      <c r="X583" s="10"/>
      <c r="Y583" s="10"/>
    </row>
    <row r="584" ht="15.75" customHeight="1">
      <c r="X584" s="10"/>
      <c r="Y584" s="10"/>
    </row>
    <row r="585" ht="15.75" customHeight="1">
      <c r="X585" s="10"/>
      <c r="Y585" s="10"/>
    </row>
    <row r="586" ht="15.75" customHeight="1">
      <c r="X586" s="10"/>
      <c r="Y586" s="10"/>
    </row>
    <row r="587" ht="15.75" customHeight="1">
      <c r="X587" s="10"/>
      <c r="Y587" s="10"/>
    </row>
    <row r="588" ht="15.75" customHeight="1">
      <c r="X588" s="10"/>
      <c r="Y588" s="10"/>
    </row>
    <row r="589" ht="15.75" customHeight="1">
      <c r="X589" s="10"/>
      <c r="Y589" s="10"/>
    </row>
    <row r="590" ht="15.75" customHeight="1">
      <c r="X590" s="10"/>
      <c r="Y590" s="10"/>
    </row>
    <row r="591" ht="15.75" customHeight="1">
      <c r="X591" s="10"/>
      <c r="Y591" s="10"/>
    </row>
    <row r="592" ht="15.75" customHeight="1">
      <c r="X592" s="10"/>
      <c r="Y592" s="10"/>
    </row>
    <row r="593" ht="15.75" customHeight="1">
      <c r="X593" s="10"/>
      <c r="Y593" s="10"/>
    </row>
    <row r="594" ht="15.75" customHeight="1">
      <c r="X594" s="10"/>
      <c r="Y594" s="10"/>
    </row>
    <row r="595" ht="15.75" customHeight="1">
      <c r="X595" s="10"/>
      <c r="Y595" s="10"/>
    </row>
    <row r="596" ht="15.75" customHeight="1">
      <c r="X596" s="10"/>
      <c r="Y596" s="10"/>
    </row>
    <row r="597" ht="15.75" customHeight="1">
      <c r="X597" s="10"/>
      <c r="Y597" s="10"/>
    </row>
    <row r="598" ht="15.75" customHeight="1">
      <c r="X598" s="10"/>
      <c r="Y598" s="10"/>
    </row>
    <row r="599" ht="15.75" customHeight="1">
      <c r="X599" s="10"/>
      <c r="Y599" s="10"/>
    </row>
    <row r="600" ht="15.75" customHeight="1">
      <c r="X600" s="10"/>
      <c r="Y600" s="10"/>
    </row>
    <row r="601" ht="15.75" customHeight="1">
      <c r="X601" s="10"/>
      <c r="Y601" s="10"/>
    </row>
    <row r="602" ht="15.75" customHeight="1">
      <c r="X602" s="10"/>
      <c r="Y602" s="10"/>
    </row>
    <row r="603" ht="15.75" customHeight="1">
      <c r="X603" s="10"/>
      <c r="Y603" s="10"/>
    </row>
    <row r="604" ht="15.75" customHeight="1">
      <c r="X604" s="10"/>
      <c r="Y604" s="10"/>
    </row>
    <row r="605" ht="15.75" customHeight="1">
      <c r="X605" s="10"/>
      <c r="Y605" s="10"/>
    </row>
    <row r="606" ht="15.75" customHeight="1">
      <c r="X606" s="10"/>
      <c r="Y606" s="10"/>
    </row>
    <row r="607" ht="15.75" customHeight="1">
      <c r="X607" s="10"/>
      <c r="Y607" s="10"/>
    </row>
    <row r="608" ht="15.75" customHeight="1">
      <c r="X608" s="10"/>
      <c r="Y608" s="10"/>
    </row>
    <row r="609" ht="15.75" customHeight="1">
      <c r="X609" s="10"/>
      <c r="Y609" s="10"/>
    </row>
    <row r="610" ht="15.75" customHeight="1">
      <c r="X610" s="10"/>
      <c r="Y610" s="10"/>
    </row>
    <row r="611" ht="15.75" customHeight="1">
      <c r="X611" s="10"/>
      <c r="Y611" s="10"/>
    </row>
    <row r="612" ht="15.75" customHeight="1">
      <c r="X612" s="10"/>
      <c r="Y612" s="10"/>
    </row>
    <row r="613" ht="15.75" customHeight="1">
      <c r="X613" s="10"/>
      <c r="Y613" s="10"/>
    </row>
    <row r="614" ht="15.75" customHeight="1">
      <c r="X614" s="10"/>
      <c r="Y614" s="10"/>
    </row>
    <row r="615" ht="15.75" customHeight="1">
      <c r="X615" s="10"/>
      <c r="Y615" s="10"/>
    </row>
    <row r="616" ht="15.75" customHeight="1">
      <c r="X616" s="10"/>
      <c r="Y616" s="10"/>
    </row>
    <row r="617" ht="15.75" customHeight="1">
      <c r="X617" s="10"/>
      <c r="Y617" s="10"/>
    </row>
    <row r="618" ht="15.75" customHeight="1">
      <c r="X618" s="10"/>
      <c r="Y618" s="10"/>
    </row>
    <row r="619" ht="15.75" customHeight="1">
      <c r="X619" s="10"/>
      <c r="Y619" s="10"/>
    </row>
    <row r="620" ht="15.75" customHeight="1">
      <c r="X620" s="10"/>
      <c r="Y620" s="10"/>
    </row>
    <row r="621" ht="15.75" customHeight="1">
      <c r="X621" s="10"/>
      <c r="Y621" s="10"/>
    </row>
    <row r="622" ht="15.75" customHeight="1">
      <c r="X622" s="10"/>
      <c r="Y622" s="10"/>
    </row>
    <row r="623" ht="15.75" customHeight="1">
      <c r="X623" s="10"/>
      <c r="Y623" s="10"/>
    </row>
    <row r="624" ht="15.75" customHeight="1">
      <c r="X624" s="10"/>
      <c r="Y624" s="10"/>
    </row>
    <row r="625" ht="15.75" customHeight="1">
      <c r="X625" s="10"/>
      <c r="Y625" s="10"/>
    </row>
    <row r="626" ht="15.75" customHeight="1">
      <c r="X626" s="10"/>
      <c r="Y626" s="10"/>
    </row>
    <row r="627" ht="15.75" customHeight="1">
      <c r="X627" s="10"/>
      <c r="Y627" s="10"/>
    </row>
    <row r="628" ht="15.75" customHeight="1">
      <c r="X628" s="10"/>
      <c r="Y628" s="10"/>
    </row>
    <row r="629" ht="15.75" customHeight="1">
      <c r="X629" s="10"/>
      <c r="Y629" s="10"/>
    </row>
    <row r="630" ht="15.75" customHeight="1">
      <c r="X630" s="10"/>
      <c r="Y630" s="10"/>
    </row>
    <row r="631" ht="15.75" customHeight="1">
      <c r="X631" s="10"/>
      <c r="Y631" s="10"/>
    </row>
    <row r="632" ht="15.75" customHeight="1">
      <c r="X632" s="10"/>
      <c r="Y632" s="10"/>
    </row>
    <row r="633" ht="15.75" customHeight="1">
      <c r="X633" s="10"/>
      <c r="Y633" s="10"/>
    </row>
    <row r="634" ht="15.75" customHeight="1">
      <c r="X634" s="10"/>
      <c r="Y634" s="10"/>
    </row>
    <row r="635" ht="15.75" customHeight="1">
      <c r="X635" s="10"/>
      <c r="Y635" s="10"/>
    </row>
    <row r="636" ht="15.75" customHeight="1">
      <c r="X636" s="10"/>
      <c r="Y636" s="10"/>
    </row>
    <row r="637" ht="15.75" customHeight="1">
      <c r="X637" s="10"/>
      <c r="Y637" s="10"/>
    </row>
    <row r="638" ht="15.75" customHeight="1">
      <c r="X638" s="10"/>
      <c r="Y638" s="10"/>
    </row>
    <row r="639" ht="15.75" customHeight="1">
      <c r="X639" s="10"/>
      <c r="Y639" s="10"/>
    </row>
    <row r="640" ht="15.75" customHeight="1">
      <c r="X640" s="10"/>
      <c r="Y640" s="10"/>
    </row>
    <row r="641" ht="15.75" customHeight="1">
      <c r="X641" s="10"/>
      <c r="Y641" s="10"/>
    </row>
    <row r="642" ht="15.75" customHeight="1">
      <c r="X642" s="10"/>
      <c r="Y642" s="10"/>
    </row>
    <row r="643" ht="15.75" customHeight="1">
      <c r="X643" s="10"/>
      <c r="Y643" s="10"/>
    </row>
    <row r="644" ht="15.75" customHeight="1">
      <c r="X644" s="10"/>
      <c r="Y644" s="10"/>
    </row>
    <row r="645" ht="15.75" customHeight="1">
      <c r="X645" s="10"/>
      <c r="Y645" s="10"/>
    </row>
    <row r="646" ht="15.75" customHeight="1">
      <c r="X646" s="10"/>
      <c r="Y646" s="10"/>
    </row>
    <row r="647" ht="15.75" customHeight="1">
      <c r="X647" s="10"/>
      <c r="Y647" s="10"/>
    </row>
    <row r="648" ht="15.75" customHeight="1">
      <c r="X648" s="10"/>
      <c r="Y648" s="10"/>
    </row>
    <row r="649" ht="15.75" customHeight="1">
      <c r="X649" s="10"/>
      <c r="Y649" s="10"/>
    </row>
    <row r="650" ht="15.75" customHeight="1">
      <c r="X650" s="10"/>
      <c r="Y650" s="10"/>
    </row>
    <row r="651" ht="15.75" customHeight="1">
      <c r="X651" s="10"/>
      <c r="Y651" s="10"/>
    </row>
    <row r="652" ht="15.75" customHeight="1">
      <c r="X652" s="10"/>
      <c r="Y652" s="10"/>
    </row>
    <row r="653" ht="15.75" customHeight="1">
      <c r="X653" s="10"/>
      <c r="Y653" s="10"/>
    </row>
    <row r="654" ht="15.75" customHeight="1">
      <c r="X654" s="10"/>
      <c r="Y654" s="10"/>
    </row>
    <row r="655" ht="15.75" customHeight="1">
      <c r="X655" s="10"/>
      <c r="Y655" s="10"/>
    </row>
    <row r="656" ht="15.75" customHeight="1">
      <c r="X656" s="10"/>
      <c r="Y656" s="10"/>
    </row>
    <row r="657" ht="15.75" customHeight="1">
      <c r="X657" s="10"/>
      <c r="Y657" s="10"/>
    </row>
    <row r="658" ht="15.75" customHeight="1">
      <c r="X658" s="10"/>
      <c r="Y658" s="10"/>
    </row>
    <row r="659" ht="15.75" customHeight="1">
      <c r="X659" s="10"/>
      <c r="Y659" s="10"/>
    </row>
    <row r="660" ht="15.75" customHeight="1">
      <c r="X660" s="10"/>
      <c r="Y660" s="10"/>
    </row>
    <row r="661" ht="15.75" customHeight="1">
      <c r="X661" s="10"/>
      <c r="Y661" s="10"/>
    </row>
    <row r="662" ht="15.75" customHeight="1">
      <c r="X662" s="10"/>
      <c r="Y662" s="10"/>
    </row>
    <row r="663" ht="15.75" customHeight="1">
      <c r="X663" s="10"/>
      <c r="Y663" s="10"/>
    </row>
    <row r="664" ht="15.75" customHeight="1">
      <c r="X664" s="10"/>
      <c r="Y664" s="10"/>
    </row>
    <row r="665" ht="15.75" customHeight="1">
      <c r="X665" s="10"/>
      <c r="Y665" s="10"/>
    </row>
    <row r="666" ht="15.75" customHeight="1">
      <c r="X666" s="10"/>
      <c r="Y666" s="10"/>
    </row>
    <row r="667" ht="15.75" customHeight="1">
      <c r="X667" s="10"/>
      <c r="Y667" s="10"/>
    </row>
    <row r="668" ht="15.75" customHeight="1">
      <c r="X668" s="10"/>
      <c r="Y668" s="10"/>
    </row>
    <row r="669" ht="15.75" customHeight="1">
      <c r="X669" s="10"/>
      <c r="Y669" s="10"/>
    </row>
    <row r="670" ht="15.75" customHeight="1">
      <c r="X670" s="10"/>
      <c r="Y670" s="10"/>
    </row>
    <row r="671" ht="15.75" customHeight="1">
      <c r="X671" s="10"/>
      <c r="Y671" s="10"/>
    </row>
    <row r="672" ht="15.75" customHeight="1">
      <c r="X672" s="10"/>
      <c r="Y672" s="10"/>
    </row>
    <row r="673" ht="15.75" customHeight="1">
      <c r="X673" s="10"/>
      <c r="Y673" s="10"/>
    </row>
    <row r="674" ht="15.75" customHeight="1">
      <c r="X674" s="10"/>
      <c r="Y674" s="10"/>
    </row>
    <row r="675" ht="15.75" customHeight="1">
      <c r="X675" s="10"/>
      <c r="Y675" s="10"/>
    </row>
    <row r="676" ht="15.75" customHeight="1">
      <c r="X676" s="10"/>
      <c r="Y676" s="10"/>
    </row>
    <row r="677" ht="15.75" customHeight="1">
      <c r="X677" s="10"/>
      <c r="Y677" s="10"/>
    </row>
    <row r="678" ht="15.75" customHeight="1">
      <c r="X678" s="10"/>
      <c r="Y678" s="10"/>
    </row>
    <row r="679" ht="15.75" customHeight="1">
      <c r="X679" s="10"/>
      <c r="Y679" s="10"/>
    </row>
    <row r="680" ht="15.75" customHeight="1">
      <c r="X680" s="10"/>
      <c r="Y680" s="10"/>
    </row>
    <row r="681" ht="15.75" customHeight="1">
      <c r="X681" s="10"/>
      <c r="Y681" s="10"/>
    </row>
    <row r="682" ht="15.75" customHeight="1">
      <c r="X682" s="10"/>
      <c r="Y682" s="10"/>
    </row>
    <row r="683" ht="15.75" customHeight="1">
      <c r="X683" s="10"/>
      <c r="Y683" s="10"/>
    </row>
    <row r="684" ht="15.75" customHeight="1">
      <c r="X684" s="10"/>
      <c r="Y684" s="10"/>
    </row>
    <row r="685" ht="15.75" customHeight="1">
      <c r="X685" s="10"/>
      <c r="Y685" s="10"/>
    </row>
    <row r="686" ht="15.75" customHeight="1">
      <c r="X686" s="10"/>
      <c r="Y686" s="10"/>
    </row>
    <row r="687" ht="15.75" customHeight="1">
      <c r="X687" s="10"/>
      <c r="Y687" s="10"/>
    </row>
    <row r="688" ht="15.75" customHeight="1">
      <c r="X688" s="10"/>
      <c r="Y688" s="10"/>
    </row>
    <row r="689" ht="15.75" customHeight="1">
      <c r="X689" s="10"/>
      <c r="Y689" s="10"/>
    </row>
    <row r="690" ht="15.75" customHeight="1">
      <c r="X690" s="10"/>
      <c r="Y690" s="10"/>
    </row>
    <row r="691" ht="15.75" customHeight="1">
      <c r="X691" s="10"/>
      <c r="Y691" s="10"/>
    </row>
    <row r="692" ht="15.75" customHeight="1">
      <c r="X692" s="10"/>
      <c r="Y692" s="10"/>
    </row>
    <row r="693" ht="15.75" customHeight="1">
      <c r="X693" s="10"/>
      <c r="Y693" s="10"/>
    </row>
    <row r="694" ht="15.75" customHeight="1">
      <c r="X694" s="10"/>
      <c r="Y694" s="10"/>
    </row>
    <row r="695" ht="15.75" customHeight="1">
      <c r="X695" s="10"/>
      <c r="Y695" s="10"/>
    </row>
    <row r="696" ht="15.75" customHeight="1">
      <c r="X696" s="10"/>
      <c r="Y696" s="10"/>
    </row>
    <row r="697" ht="15.75" customHeight="1">
      <c r="X697" s="10"/>
      <c r="Y697" s="10"/>
    </row>
    <row r="698" ht="15.75" customHeight="1">
      <c r="X698" s="10"/>
      <c r="Y698" s="10"/>
    </row>
    <row r="699" ht="15.75" customHeight="1">
      <c r="X699" s="10"/>
      <c r="Y699" s="10"/>
    </row>
    <row r="700" ht="15.75" customHeight="1">
      <c r="X700" s="10"/>
      <c r="Y700" s="10"/>
    </row>
    <row r="701" ht="15.75" customHeight="1">
      <c r="X701" s="10"/>
      <c r="Y701" s="10"/>
    </row>
    <row r="702" ht="15.75" customHeight="1">
      <c r="X702" s="10"/>
      <c r="Y702" s="10"/>
    </row>
    <row r="703" ht="15.75" customHeight="1">
      <c r="X703" s="10"/>
      <c r="Y703" s="10"/>
    </row>
    <row r="704" ht="15.75" customHeight="1">
      <c r="X704" s="10"/>
      <c r="Y704" s="10"/>
    </row>
    <row r="705" ht="15.75" customHeight="1">
      <c r="X705" s="10"/>
      <c r="Y705" s="10"/>
    </row>
    <row r="706" ht="15.75" customHeight="1">
      <c r="X706" s="10"/>
      <c r="Y706" s="10"/>
    </row>
    <row r="707" ht="15.75" customHeight="1">
      <c r="X707" s="10"/>
      <c r="Y707" s="10"/>
    </row>
    <row r="708" ht="15.75" customHeight="1">
      <c r="X708" s="10"/>
      <c r="Y708" s="10"/>
    </row>
    <row r="709" ht="15.75" customHeight="1">
      <c r="X709" s="10"/>
      <c r="Y709" s="10"/>
    </row>
    <row r="710" ht="15.75" customHeight="1">
      <c r="X710" s="10"/>
      <c r="Y710" s="10"/>
    </row>
    <row r="711" ht="15.75" customHeight="1">
      <c r="X711" s="10"/>
      <c r="Y711" s="10"/>
    </row>
    <row r="712" ht="15.75" customHeight="1">
      <c r="X712" s="10"/>
      <c r="Y712" s="10"/>
    </row>
    <row r="713" ht="15.75" customHeight="1">
      <c r="X713" s="10"/>
      <c r="Y713" s="10"/>
    </row>
    <row r="714" ht="15.75" customHeight="1">
      <c r="X714" s="10"/>
      <c r="Y714" s="10"/>
    </row>
    <row r="715" ht="15.75" customHeight="1">
      <c r="X715" s="10"/>
      <c r="Y715" s="10"/>
    </row>
    <row r="716" ht="15.75" customHeight="1">
      <c r="X716" s="10"/>
      <c r="Y716" s="10"/>
    </row>
    <row r="717" ht="15.75" customHeight="1">
      <c r="X717" s="10"/>
      <c r="Y717" s="10"/>
    </row>
    <row r="718" ht="15.75" customHeight="1">
      <c r="X718" s="10"/>
      <c r="Y718" s="10"/>
    </row>
    <row r="719" ht="15.75" customHeight="1">
      <c r="X719" s="10"/>
      <c r="Y719" s="10"/>
    </row>
    <row r="720" ht="15.75" customHeight="1">
      <c r="X720" s="10"/>
      <c r="Y720" s="10"/>
    </row>
    <row r="721" ht="15.75" customHeight="1">
      <c r="X721" s="10"/>
      <c r="Y721" s="10"/>
    </row>
    <row r="722" ht="15.75" customHeight="1">
      <c r="X722" s="10"/>
      <c r="Y722" s="10"/>
    </row>
    <row r="723" ht="15.75" customHeight="1">
      <c r="X723" s="10"/>
      <c r="Y723" s="10"/>
    </row>
    <row r="724" ht="15.75" customHeight="1">
      <c r="X724" s="10"/>
      <c r="Y724" s="10"/>
    </row>
    <row r="725" ht="15.75" customHeight="1">
      <c r="X725" s="10"/>
      <c r="Y725" s="10"/>
    </row>
    <row r="726" ht="15.75" customHeight="1">
      <c r="X726" s="10"/>
      <c r="Y726" s="10"/>
    </row>
    <row r="727" ht="15.75" customHeight="1">
      <c r="X727" s="10"/>
      <c r="Y727" s="10"/>
    </row>
    <row r="728" ht="15.75" customHeight="1">
      <c r="X728" s="10"/>
      <c r="Y728" s="10"/>
    </row>
    <row r="729" ht="15.75" customHeight="1">
      <c r="X729" s="10"/>
      <c r="Y729" s="10"/>
    </row>
    <row r="730" ht="15.75" customHeight="1">
      <c r="X730" s="10"/>
      <c r="Y730" s="10"/>
    </row>
    <row r="731" ht="15.75" customHeight="1">
      <c r="X731" s="10"/>
      <c r="Y731" s="10"/>
    </row>
    <row r="732" ht="15.75" customHeight="1">
      <c r="X732" s="10"/>
      <c r="Y732" s="10"/>
    </row>
    <row r="733" ht="15.75" customHeight="1">
      <c r="X733" s="10"/>
      <c r="Y733" s="10"/>
    </row>
    <row r="734" ht="15.75" customHeight="1">
      <c r="X734" s="10"/>
      <c r="Y734" s="10"/>
    </row>
    <row r="735" ht="15.75" customHeight="1">
      <c r="X735" s="10"/>
      <c r="Y735" s="10"/>
    </row>
    <row r="736" ht="15.75" customHeight="1">
      <c r="X736" s="10"/>
      <c r="Y736" s="10"/>
    </row>
    <row r="737" ht="15.75" customHeight="1">
      <c r="X737" s="10"/>
      <c r="Y737" s="10"/>
    </row>
    <row r="738" ht="15.75" customHeight="1">
      <c r="X738" s="10"/>
      <c r="Y738" s="10"/>
    </row>
    <row r="739" ht="15.75" customHeight="1">
      <c r="X739" s="10"/>
      <c r="Y739" s="10"/>
    </row>
    <row r="740" ht="15.75" customHeight="1">
      <c r="X740" s="10"/>
      <c r="Y740" s="10"/>
    </row>
    <row r="741" ht="15.75" customHeight="1">
      <c r="X741" s="10"/>
      <c r="Y741" s="10"/>
    </row>
    <row r="742" ht="15.75" customHeight="1">
      <c r="X742" s="10"/>
      <c r="Y742" s="10"/>
    </row>
    <row r="743" ht="15.75" customHeight="1">
      <c r="X743" s="10"/>
      <c r="Y743" s="10"/>
    </row>
    <row r="744" ht="15.75" customHeight="1">
      <c r="X744" s="10"/>
      <c r="Y744" s="10"/>
    </row>
    <row r="745" ht="15.75" customHeight="1">
      <c r="X745" s="10"/>
      <c r="Y745" s="10"/>
    </row>
    <row r="746" ht="15.75" customHeight="1">
      <c r="X746" s="10"/>
      <c r="Y746" s="10"/>
    </row>
    <row r="747" ht="15.75" customHeight="1">
      <c r="X747" s="10"/>
      <c r="Y747" s="10"/>
    </row>
    <row r="748" ht="15.75" customHeight="1">
      <c r="X748" s="10"/>
      <c r="Y748" s="10"/>
    </row>
    <row r="749" ht="15.75" customHeight="1">
      <c r="X749" s="10"/>
      <c r="Y749" s="10"/>
    </row>
    <row r="750" ht="15.75" customHeight="1">
      <c r="X750" s="10"/>
      <c r="Y750" s="10"/>
    </row>
    <row r="751" ht="15.75" customHeight="1">
      <c r="X751" s="10"/>
      <c r="Y751" s="10"/>
    </row>
    <row r="752" ht="15.75" customHeight="1">
      <c r="X752" s="10"/>
      <c r="Y752" s="10"/>
    </row>
    <row r="753" ht="15.75" customHeight="1">
      <c r="X753" s="10"/>
      <c r="Y753" s="10"/>
    </row>
    <row r="754" ht="15.75" customHeight="1">
      <c r="X754" s="10"/>
      <c r="Y754" s="10"/>
    </row>
    <row r="755" ht="15.75" customHeight="1">
      <c r="X755" s="10"/>
      <c r="Y755" s="10"/>
    </row>
    <row r="756" ht="15.75" customHeight="1">
      <c r="X756" s="10"/>
      <c r="Y756" s="10"/>
    </row>
    <row r="757" ht="15.75" customHeight="1">
      <c r="X757" s="10"/>
      <c r="Y757" s="10"/>
    </row>
    <row r="758" ht="15.75" customHeight="1">
      <c r="X758" s="10"/>
      <c r="Y758" s="10"/>
    </row>
    <row r="759" ht="15.75" customHeight="1">
      <c r="X759" s="10"/>
      <c r="Y759" s="10"/>
    </row>
    <row r="760" ht="15.75" customHeight="1">
      <c r="X760" s="10"/>
      <c r="Y760" s="10"/>
    </row>
    <row r="761" ht="15.75" customHeight="1">
      <c r="X761" s="10"/>
      <c r="Y761" s="10"/>
    </row>
    <row r="762" ht="15.75" customHeight="1">
      <c r="X762" s="10"/>
      <c r="Y762" s="10"/>
    </row>
    <row r="763" ht="15.75" customHeight="1">
      <c r="X763" s="10"/>
      <c r="Y763" s="10"/>
    </row>
    <row r="764" ht="15.75" customHeight="1">
      <c r="X764" s="10"/>
      <c r="Y764" s="10"/>
    </row>
    <row r="765" ht="15.75" customHeight="1">
      <c r="X765" s="10"/>
      <c r="Y765" s="10"/>
    </row>
    <row r="766" ht="15.75" customHeight="1">
      <c r="X766" s="10"/>
      <c r="Y766" s="10"/>
    </row>
    <row r="767" ht="15.75" customHeight="1">
      <c r="X767" s="10"/>
      <c r="Y767" s="10"/>
    </row>
    <row r="768" ht="15.75" customHeight="1">
      <c r="X768" s="10"/>
      <c r="Y768" s="10"/>
    </row>
    <row r="769" ht="15.75" customHeight="1">
      <c r="X769" s="10"/>
      <c r="Y769" s="10"/>
    </row>
    <row r="770" ht="15.75" customHeight="1">
      <c r="X770" s="10"/>
      <c r="Y770" s="10"/>
    </row>
    <row r="771" ht="15.75" customHeight="1">
      <c r="X771" s="10"/>
      <c r="Y771" s="10"/>
    </row>
    <row r="772" ht="15.75" customHeight="1">
      <c r="X772" s="10"/>
      <c r="Y772" s="10"/>
    </row>
    <row r="773" ht="15.75" customHeight="1">
      <c r="X773" s="10"/>
      <c r="Y773" s="10"/>
    </row>
    <row r="774" ht="15.75" customHeight="1">
      <c r="X774" s="10"/>
      <c r="Y774" s="10"/>
    </row>
    <row r="775" ht="15.75" customHeight="1">
      <c r="X775" s="10"/>
      <c r="Y775" s="10"/>
    </row>
    <row r="776" ht="15.75" customHeight="1">
      <c r="X776" s="10"/>
      <c r="Y776" s="10"/>
    </row>
    <row r="777" ht="15.75" customHeight="1">
      <c r="X777" s="10"/>
      <c r="Y777" s="10"/>
    </row>
    <row r="778" ht="15.75" customHeight="1">
      <c r="X778" s="10"/>
      <c r="Y778" s="10"/>
    </row>
    <row r="779" ht="15.75" customHeight="1">
      <c r="X779" s="10"/>
      <c r="Y779" s="10"/>
    </row>
    <row r="780" ht="15.75" customHeight="1">
      <c r="X780" s="10"/>
      <c r="Y780" s="10"/>
    </row>
    <row r="781" ht="15.75" customHeight="1">
      <c r="X781" s="10"/>
      <c r="Y781" s="10"/>
    </row>
    <row r="782" ht="15.75" customHeight="1">
      <c r="X782" s="10"/>
      <c r="Y782" s="10"/>
    </row>
    <row r="783" ht="15.75" customHeight="1">
      <c r="X783" s="10"/>
      <c r="Y783" s="10"/>
    </row>
    <row r="784" ht="15.75" customHeight="1">
      <c r="X784" s="10"/>
      <c r="Y784" s="10"/>
    </row>
    <row r="785" ht="15.75" customHeight="1">
      <c r="X785" s="10"/>
      <c r="Y785" s="10"/>
    </row>
    <row r="786" ht="15.75" customHeight="1">
      <c r="X786" s="10"/>
      <c r="Y786" s="10"/>
    </row>
    <row r="787" ht="15.75" customHeight="1">
      <c r="X787" s="10"/>
      <c r="Y787" s="10"/>
    </row>
    <row r="788" ht="15.75" customHeight="1">
      <c r="X788" s="10"/>
      <c r="Y788" s="10"/>
    </row>
    <row r="789" ht="15.75" customHeight="1">
      <c r="X789" s="10"/>
      <c r="Y789" s="10"/>
    </row>
    <row r="790" ht="15.75" customHeight="1">
      <c r="X790" s="10"/>
      <c r="Y790" s="10"/>
    </row>
    <row r="791" ht="15.75" customHeight="1">
      <c r="X791" s="10"/>
      <c r="Y791" s="10"/>
    </row>
    <row r="792" ht="15.75" customHeight="1">
      <c r="X792" s="10"/>
      <c r="Y792" s="10"/>
    </row>
    <row r="793" ht="15.75" customHeight="1">
      <c r="X793" s="10"/>
      <c r="Y793" s="10"/>
    </row>
    <row r="794" ht="15.75" customHeight="1">
      <c r="X794" s="10"/>
      <c r="Y794" s="10"/>
    </row>
    <row r="795" ht="15.75" customHeight="1">
      <c r="X795" s="10"/>
      <c r="Y795" s="10"/>
    </row>
    <row r="796" ht="15.75" customHeight="1">
      <c r="X796" s="10"/>
      <c r="Y796" s="10"/>
    </row>
    <row r="797" ht="15.75" customHeight="1">
      <c r="X797" s="10"/>
      <c r="Y797" s="10"/>
    </row>
    <row r="798" ht="15.75" customHeight="1">
      <c r="X798" s="10"/>
      <c r="Y798" s="10"/>
    </row>
    <row r="799" ht="15.75" customHeight="1">
      <c r="X799" s="10"/>
      <c r="Y799" s="10"/>
    </row>
    <row r="800" ht="15.75" customHeight="1">
      <c r="X800" s="10"/>
      <c r="Y800" s="10"/>
    </row>
    <row r="801" ht="15.75" customHeight="1">
      <c r="X801" s="10"/>
      <c r="Y801" s="10"/>
    </row>
    <row r="802" ht="15.75" customHeight="1">
      <c r="X802" s="10"/>
      <c r="Y802" s="10"/>
    </row>
    <row r="803" ht="15.75" customHeight="1">
      <c r="X803" s="10"/>
      <c r="Y803" s="10"/>
    </row>
    <row r="804" ht="15.75" customHeight="1">
      <c r="X804" s="10"/>
      <c r="Y804" s="10"/>
    </row>
    <row r="805" ht="15.75" customHeight="1">
      <c r="X805" s="10"/>
      <c r="Y805" s="10"/>
    </row>
    <row r="806" ht="15.75" customHeight="1">
      <c r="X806" s="10"/>
      <c r="Y806" s="10"/>
    </row>
    <row r="807" ht="15.75" customHeight="1">
      <c r="X807" s="10"/>
      <c r="Y807" s="10"/>
    </row>
    <row r="808" ht="15.75" customHeight="1">
      <c r="X808" s="10"/>
      <c r="Y808" s="10"/>
    </row>
    <row r="809" ht="15.75" customHeight="1">
      <c r="X809" s="10"/>
      <c r="Y809" s="10"/>
    </row>
    <row r="810" ht="15.75" customHeight="1">
      <c r="X810" s="10"/>
      <c r="Y810" s="10"/>
    </row>
    <row r="811" ht="15.75" customHeight="1">
      <c r="X811" s="10"/>
      <c r="Y811" s="10"/>
    </row>
    <row r="812" ht="15.75" customHeight="1">
      <c r="X812" s="10"/>
      <c r="Y812" s="10"/>
    </row>
    <row r="813" ht="15.75" customHeight="1">
      <c r="X813" s="10"/>
      <c r="Y813" s="10"/>
    </row>
    <row r="814" ht="15.75" customHeight="1">
      <c r="X814" s="10"/>
      <c r="Y814" s="10"/>
    </row>
    <row r="815" ht="15.75" customHeight="1">
      <c r="X815" s="10"/>
      <c r="Y815" s="10"/>
    </row>
    <row r="816" ht="15.75" customHeight="1">
      <c r="X816" s="10"/>
      <c r="Y816" s="10"/>
    </row>
    <row r="817" ht="15.75" customHeight="1">
      <c r="X817" s="10"/>
      <c r="Y817" s="10"/>
    </row>
    <row r="818" ht="15.75" customHeight="1">
      <c r="X818" s="10"/>
      <c r="Y818" s="10"/>
    </row>
    <row r="819" ht="15.75" customHeight="1">
      <c r="X819" s="10"/>
      <c r="Y819" s="10"/>
    </row>
    <row r="820" ht="15.75" customHeight="1">
      <c r="X820" s="10"/>
      <c r="Y820" s="10"/>
    </row>
    <row r="821" ht="15.75" customHeight="1">
      <c r="X821" s="10"/>
      <c r="Y821" s="10"/>
    </row>
    <row r="822" ht="15.75" customHeight="1">
      <c r="X822" s="10"/>
      <c r="Y822" s="10"/>
    </row>
    <row r="823" ht="15.75" customHeight="1">
      <c r="X823" s="10"/>
      <c r="Y823" s="10"/>
    </row>
    <row r="824" ht="15.75" customHeight="1">
      <c r="X824" s="10"/>
      <c r="Y824" s="10"/>
    </row>
    <row r="825" ht="15.75" customHeight="1">
      <c r="X825" s="10"/>
      <c r="Y825" s="10"/>
    </row>
    <row r="826" ht="15.75" customHeight="1">
      <c r="X826" s="10"/>
      <c r="Y826" s="10"/>
    </row>
    <row r="827" ht="15.75" customHeight="1">
      <c r="X827" s="10"/>
      <c r="Y827" s="10"/>
    </row>
    <row r="828" ht="15.75" customHeight="1">
      <c r="X828" s="10"/>
      <c r="Y828" s="10"/>
    </row>
    <row r="829" ht="15.75" customHeight="1">
      <c r="X829" s="10"/>
      <c r="Y829" s="10"/>
    </row>
    <row r="830" ht="15.75" customHeight="1">
      <c r="X830" s="10"/>
      <c r="Y830" s="10"/>
    </row>
    <row r="831" ht="15.75" customHeight="1">
      <c r="X831" s="10"/>
      <c r="Y831" s="10"/>
    </row>
    <row r="832" ht="15.75" customHeight="1">
      <c r="X832" s="10"/>
      <c r="Y832" s="10"/>
    </row>
    <row r="833" ht="15.75" customHeight="1">
      <c r="X833" s="10"/>
      <c r="Y833" s="10"/>
    </row>
    <row r="834" ht="15.75" customHeight="1">
      <c r="X834" s="10"/>
      <c r="Y834" s="10"/>
    </row>
    <row r="835" ht="15.75" customHeight="1">
      <c r="X835" s="10"/>
      <c r="Y835" s="10"/>
    </row>
    <row r="836" ht="15.75" customHeight="1">
      <c r="X836" s="10"/>
      <c r="Y836" s="10"/>
    </row>
    <row r="837" ht="15.75" customHeight="1">
      <c r="X837" s="10"/>
      <c r="Y837" s="10"/>
    </row>
    <row r="838" ht="15.75" customHeight="1">
      <c r="X838" s="10"/>
      <c r="Y838" s="10"/>
    </row>
    <row r="839" ht="15.75" customHeight="1">
      <c r="X839" s="10"/>
      <c r="Y839" s="10"/>
    </row>
    <row r="840" ht="15.75" customHeight="1">
      <c r="X840" s="10"/>
      <c r="Y840" s="10"/>
    </row>
    <row r="841" ht="15.75" customHeight="1">
      <c r="X841" s="10"/>
      <c r="Y841" s="10"/>
    </row>
    <row r="842" ht="15.75" customHeight="1">
      <c r="X842" s="10"/>
      <c r="Y842" s="10"/>
    </row>
    <row r="843" ht="15.75" customHeight="1">
      <c r="X843" s="10"/>
      <c r="Y843" s="10"/>
    </row>
    <row r="844" ht="15.75" customHeight="1">
      <c r="X844" s="10"/>
      <c r="Y844" s="10"/>
    </row>
    <row r="845" ht="15.75" customHeight="1">
      <c r="X845" s="10"/>
      <c r="Y845" s="10"/>
    </row>
    <row r="846" ht="15.75" customHeight="1">
      <c r="X846" s="10"/>
      <c r="Y846" s="10"/>
    </row>
    <row r="847" ht="15.75" customHeight="1">
      <c r="X847" s="10"/>
      <c r="Y847" s="10"/>
    </row>
    <row r="848" ht="15.75" customHeight="1">
      <c r="X848" s="10"/>
      <c r="Y848" s="10"/>
    </row>
    <row r="849" ht="15.75" customHeight="1">
      <c r="X849" s="10"/>
      <c r="Y849" s="10"/>
    </row>
    <row r="850" ht="15.75" customHeight="1">
      <c r="X850" s="10"/>
      <c r="Y850" s="10"/>
    </row>
    <row r="851" ht="15.75" customHeight="1">
      <c r="X851" s="10"/>
      <c r="Y851" s="10"/>
    </row>
    <row r="852" ht="15.75" customHeight="1">
      <c r="X852" s="10"/>
      <c r="Y852" s="10"/>
    </row>
    <row r="853" ht="15.75" customHeight="1">
      <c r="X853" s="10"/>
      <c r="Y853" s="10"/>
    </row>
    <row r="854" ht="15.75" customHeight="1">
      <c r="X854" s="10"/>
      <c r="Y854" s="10"/>
    </row>
    <row r="855" ht="15.75" customHeight="1">
      <c r="X855" s="10"/>
      <c r="Y855" s="10"/>
    </row>
    <row r="856" ht="15.75" customHeight="1">
      <c r="X856" s="10"/>
      <c r="Y856" s="10"/>
    </row>
    <row r="857" ht="15.75" customHeight="1">
      <c r="X857" s="10"/>
      <c r="Y857" s="10"/>
    </row>
    <row r="858" ht="15.75" customHeight="1">
      <c r="X858" s="10"/>
      <c r="Y858" s="10"/>
    </row>
    <row r="859" ht="15.75" customHeight="1">
      <c r="X859" s="10"/>
      <c r="Y859" s="10"/>
    </row>
    <row r="860" ht="15.75" customHeight="1">
      <c r="X860" s="10"/>
      <c r="Y860" s="10"/>
    </row>
    <row r="861" ht="15.75" customHeight="1">
      <c r="X861" s="10"/>
      <c r="Y861" s="10"/>
    </row>
    <row r="862" ht="15.75" customHeight="1">
      <c r="X862" s="10"/>
      <c r="Y862" s="10"/>
    </row>
    <row r="863" ht="15.75" customHeight="1">
      <c r="X863" s="10"/>
      <c r="Y863" s="10"/>
    </row>
    <row r="864" ht="15.75" customHeight="1">
      <c r="X864" s="10"/>
      <c r="Y864" s="10"/>
    </row>
    <row r="865" ht="15.75" customHeight="1">
      <c r="X865" s="10"/>
      <c r="Y865" s="10"/>
    </row>
    <row r="866" ht="15.75" customHeight="1">
      <c r="X866" s="10"/>
      <c r="Y866" s="10"/>
    </row>
    <row r="867" ht="15.75" customHeight="1">
      <c r="X867" s="10"/>
      <c r="Y867" s="10"/>
    </row>
    <row r="868" ht="15.75" customHeight="1">
      <c r="X868" s="10"/>
      <c r="Y868" s="10"/>
    </row>
    <row r="869" ht="15.75" customHeight="1">
      <c r="X869" s="10"/>
      <c r="Y869" s="10"/>
    </row>
    <row r="870" ht="15.75" customHeight="1">
      <c r="X870" s="10"/>
      <c r="Y870" s="10"/>
    </row>
    <row r="871" ht="15.75" customHeight="1">
      <c r="X871" s="10"/>
      <c r="Y871" s="10"/>
    </row>
    <row r="872" ht="15.75" customHeight="1">
      <c r="X872" s="10"/>
      <c r="Y872" s="10"/>
    </row>
    <row r="873" ht="15.75" customHeight="1">
      <c r="X873" s="10"/>
      <c r="Y873" s="10"/>
    </row>
    <row r="874" ht="15.75" customHeight="1">
      <c r="X874" s="10"/>
      <c r="Y874" s="10"/>
    </row>
    <row r="875" ht="15.75" customHeight="1">
      <c r="X875" s="10"/>
      <c r="Y875" s="10"/>
    </row>
    <row r="876" ht="15.75" customHeight="1">
      <c r="X876" s="10"/>
      <c r="Y876" s="10"/>
    </row>
    <row r="877" ht="15.75" customHeight="1">
      <c r="X877" s="10"/>
      <c r="Y877" s="10"/>
    </row>
    <row r="878" ht="15.75" customHeight="1">
      <c r="X878" s="10"/>
      <c r="Y878" s="10"/>
    </row>
    <row r="879" ht="15.75" customHeight="1">
      <c r="X879" s="10"/>
      <c r="Y879" s="10"/>
    </row>
    <row r="880" ht="15.75" customHeight="1">
      <c r="X880" s="10"/>
      <c r="Y880" s="10"/>
    </row>
    <row r="881" ht="15.75" customHeight="1">
      <c r="X881" s="10"/>
      <c r="Y881" s="10"/>
    </row>
    <row r="882" ht="15.75" customHeight="1">
      <c r="X882" s="10"/>
      <c r="Y882" s="10"/>
    </row>
    <row r="883" ht="15.75" customHeight="1">
      <c r="X883" s="10"/>
      <c r="Y883" s="10"/>
    </row>
    <row r="884" ht="15.75" customHeight="1">
      <c r="X884" s="10"/>
      <c r="Y884" s="10"/>
    </row>
    <row r="885" ht="15.75" customHeight="1">
      <c r="X885" s="10"/>
      <c r="Y885" s="10"/>
    </row>
    <row r="886" ht="15.75" customHeight="1">
      <c r="X886" s="10"/>
      <c r="Y886" s="10"/>
    </row>
    <row r="887" ht="15.75" customHeight="1">
      <c r="X887" s="10"/>
      <c r="Y887" s="10"/>
    </row>
    <row r="888" ht="15.75" customHeight="1">
      <c r="X888" s="10"/>
      <c r="Y888" s="10"/>
    </row>
    <row r="889" ht="15.75" customHeight="1">
      <c r="X889" s="10"/>
      <c r="Y889" s="10"/>
    </row>
    <row r="890" ht="15.75" customHeight="1">
      <c r="X890" s="10"/>
      <c r="Y890" s="10"/>
    </row>
    <row r="891" ht="15.75" customHeight="1">
      <c r="X891" s="10"/>
      <c r="Y891" s="10"/>
    </row>
    <row r="892" ht="15.75" customHeight="1">
      <c r="X892" s="10"/>
      <c r="Y892" s="10"/>
    </row>
    <row r="893" ht="15.75" customHeight="1">
      <c r="X893" s="10"/>
      <c r="Y893" s="10"/>
    </row>
    <row r="894" ht="15.75" customHeight="1">
      <c r="X894" s="10"/>
      <c r="Y894" s="10"/>
    </row>
    <row r="895" ht="15.75" customHeight="1">
      <c r="X895" s="10"/>
      <c r="Y895" s="10"/>
    </row>
    <row r="896" ht="15.75" customHeight="1">
      <c r="X896" s="10"/>
      <c r="Y896" s="10"/>
    </row>
    <row r="897" ht="15.75" customHeight="1">
      <c r="X897" s="10"/>
      <c r="Y897" s="10"/>
    </row>
    <row r="898" ht="15.75" customHeight="1">
      <c r="X898" s="10"/>
      <c r="Y898" s="10"/>
    </row>
    <row r="899" ht="15.75" customHeight="1">
      <c r="X899" s="10"/>
      <c r="Y899" s="10"/>
    </row>
    <row r="900" ht="15.75" customHeight="1">
      <c r="X900" s="10"/>
      <c r="Y900" s="10"/>
    </row>
    <row r="901" ht="15.75" customHeight="1">
      <c r="X901" s="10"/>
      <c r="Y901" s="10"/>
    </row>
    <row r="902" ht="15.75" customHeight="1">
      <c r="X902" s="10"/>
      <c r="Y902" s="10"/>
    </row>
    <row r="903" ht="15.75" customHeight="1">
      <c r="X903" s="10"/>
      <c r="Y903" s="10"/>
    </row>
    <row r="904" ht="15.75" customHeight="1">
      <c r="X904" s="10"/>
      <c r="Y904" s="10"/>
    </row>
    <row r="905" ht="15.75" customHeight="1">
      <c r="X905" s="10"/>
      <c r="Y905" s="10"/>
    </row>
    <row r="906" ht="15.75" customHeight="1">
      <c r="X906" s="10"/>
      <c r="Y906" s="10"/>
    </row>
    <row r="907" ht="15.75" customHeight="1">
      <c r="X907" s="10"/>
      <c r="Y907" s="10"/>
    </row>
    <row r="908" ht="15.75" customHeight="1">
      <c r="X908" s="10"/>
      <c r="Y908" s="10"/>
    </row>
    <row r="909" ht="15.75" customHeight="1">
      <c r="X909" s="10"/>
      <c r="Y909" s="10"/>
    </row>
    <row r="910" ht="15.75" customHeight="1">
      <c r="X910" s="10"/>
      <c r="Y910" s="10"/>
    </row>
    <row r="911" ht="15.75" customHeight="1">
      <c r="X911" s="10"/>
      <c r="Y911" s="10"/>
    </row>
    <row r="912" ht="15.75" customHeight="1">
      <c r="X912" s="10"/>
      <c r="Y912" s="10"/>
    </row>
    <row r="913" ht="15.75" customHeight="1">
      <c r="X913" s="10"/>
      <c r="Y913" s="10"/>
    </row>
    <row r="914" ht="15.75" customHeight="1">
      <c r="X914" s="10"/>
      <c r="Y914" s="10"/>
    </row>
    <row r="915" ht="15.75" customHeight="1">
      <c r="X915" s="10"/>
      <c r="Y915" s="10"/>
    </row>
    <row r="916" ht="15.75" customHeight="1">
      <c r="X916" s="10"/>
      <c r="Y916" s="10"/>
    </row>
    <row r="917" ht="15.75" customHeight="1">
      <c r="X917" s="10"/>
      <c r="Y917" s="10"/>
    </row>
    <row r="918" ht="15.75" customHeight="1">
      <c r="X918" s="10"/>
      <c r="Y918" s="10"/>
    </row>
    <row r="919" ht="15.75" customHeight="1">
      <c r="X919" s="10"/>
      <c r="Y919" s="10"/>
    </row>
    <row r="920" ht="15.75" customHeight="1">
      <c r="X920" s="10"/>
      <c r="Y920" s="10"/>
    </row>
    <row r="921" ht="15.75" customHeight="1">
      <c r="X921" s="10"/>
      <c r="Y921" s="10"/>
    </row>
    <row r="922" ht="15.75" customHeight="1">
      <c r="X922" s="10"/>
      <c r="Y922" s="10"/>
    </row>
    <row r="923" ht="15.75" customHeight="1">
      <c r="X923" s="10"/>
      <c r="Y923" s="10"/>
    </row>
    <row r="924" ht="15.75" customHeight="1">
      <c r="X924" s="10"/>
      <c r="Y924" s="10"/>
    </row>
    <row r="925" ht="15.75" customHeight="1">
      <c r="X925" s="10"/>
      <c r="Y925" s="10"/>
    </row>
    <row r="926" ht="15.75" customHeight="1">
      <c r="X926" s="10"/>
      <c r="Y926" s="10"/>
    </row>
    <row r="927" ht="15.75" customHeight="1">
      <c r="X927" s="10"/>
      <c r="Y927" s="10"/>
    </row>
    <row r="928" ht="15.75" customHeight="1">
      <c r="X928" s="10"/>
      <c r="Y928" s="10"/>
    </row>
    <row r="929" ht="15.75" customHeight="1">
      <c r="X929" s="10"/>
      <c r="Y929" s="10"/>
    </row>
    <row r="930" ht="15.75" customHeight="1">
      <c r="X930" s="10"/>
      <c r="Y930" s="10"/>
    </row>
    <row r="931" ht="15.75" customHeight="1">
      <c r="X931" s="10"/>
      <c r="Y931" s="10"/>
    </row>
    <row r="932" ht="15.75" customHeight="1">
      <c r="X932" s="10"/>
      <c r="Y932" s="10"/>
    </row>
    <row r="933" ht="15.75" customHeight="1">
      <c r="X933" s="10"/>
      <c r="Y933" s="10"/>
    </row>
    <row r="934" ht="15.75" customHeight="1">
      <c r="X934" s="10"/>
      <c r="Y934" s="10"/>
    </row>
    <row r="935" ht="15.75" customHeight="1">
      <c r="X935" s="10"/>
      <c r="Y935" s="10"/>
    </row>
    <row r="936" ht="15.75" customHeight="1">
      <c r="X936" s="10"/>
      <c r="Y936" s="10"/>
    </row>
    <row r="937" ht="15.75" customHeight="1">
      <c r="X937" s="10"/>
      <c r="Y937" s="10"/>
    </row>
    <row r="938" ht="15.75" customHeight="1">
      <c r="X938" s="10"/>
      <c r="Y938" s="10"/>
    </row>
    <row r="939" ht="15.75" customHeight="1">
      <c r="X939" s="10"/>
      <c r="Y939" s="10"/>
    </row>
    <row r="940" ht="15.75" customHeight="1">
      <c r="X940" s="10"/>
      <c r="Y940" s="10"/>
    </row>
    <row r="941" ht="15.75" customHeight="1">
      <c r="X941" s="10"/>
      <c r="Y941" s="10"/>
    </row>
    <row r="942" ht="15.75" customHeight="1">
      <c r="X942" s="10"/>
      <c r="Y942" s="10"/>
    </row>
    <row r="943" ht="15.75" customHeight="1">
      <c r="X943" s="10"/>
      <c r="Y943" s="10"/>
    </row>
    <row r="944" ht="15.75" customHeight="1">
      <c r="X944" s="10"/>
      <c r="Y944" s="10"/>
    </row>
    <row r="945" ht="15.75" customHeight="1">
      <c r="X945" s="10"/>
      <c r="Y945" s="10"/>
    </row>
    <row r="946" ht="15.75" customHeight="1">
      <c r="X946" s="10"/>
      <c r="Y946" s="10"/>
    </row>
    <row r="947" ht="15.75" customHeight="1">
      <c r="X947" s="10"/>
      <c r="Y947" s="10"/>
    </row>
    <row r="948" ht="15.75" customHeight="1">
      <c r="X948" s="10"/>
      <c r="Y948" s="10"/>
    </row>
    <row r="949" ht="15.75" customHeight="1">
      <c r="X949" s="10"/>
      <c r="Y949" s="10"/>
    </row>
    <row r="950" ht="15.75" customHeight="1">
      <c r="X950" s="10"/>
      <c r="Y950" s="10"/>
    </row>
    <row r="951" ht="15.75" customHeight="1">
      <c r="X951" s="10"/>
      <c r="Y951" s="10"/>
    </row>
    <row r="952" ht="15.75" customHeight="1">
      <c r="X952" s="10"/>
      <c r="Y952" s="10"/>
    </row>
    <row r="953" ht="15.75" customHeight="1">
      <c r="X953" s="10"/>
      <c r="Y953" s="10"/>
    </row>
    <row r="954" ht="15.75" customHeight="1">
      <c r="X954" s="10"/>
      <c r="Y954" s="10"/>
    </row>
    <row r="955" ht="15.75" customHeight="1">
      <c r="X955" s="10"/>
      <c r="Y955" s="10"/>
    </row>
    <row r="956" ht="15.75" customHeight="1">
      <c r="X956" s="10"/>
      <c r="Y956" s="10"/>
    </row>
    <row r="957" ht="15.75" customHeight="1">
      <c r="X957" s="10"/>
      <c r="Y957" s="10"/>
    </row>
    <row r="958" ht="15.75" customHeight="1">
      <c r="X958" s="10"/>
      <c r="Y958" s="10"/>
    </row>
    <row r="959" ht="15.75" customHeight="1">
      <c r="X959" s="10"/>
      <c r="Y959" s="10"/>
    </row>
    <row r="960" ht="15.75" customHeight="1">
      <c r="X960" s="10"/>
      <c r="Y960" s="10"/>
    </row>
    <row r="961" ht="15.75" customHeight="1">
      <c r="X961" s="10"/>
      <c r="Y961" s="10"/>
    </row>
    <row r="962" ht="15.75" customHeight="1">
      <c r="X962" s="10"/>
      <c r="Y962" s="10"/>
    </row>
    <row r="963" ht="15.75" customHeight="1">
      <c r="X963" s="10"/>
      <c r="Y963" s="10"/>
    </row>
    <row r="964" ht="15.75" customHeight="1">
      <c r="X964" s="10"/>
      <c r="Y964" s="10"/>
    </row>
    <row r="965" ht="15.75" customHeight="1">
      <c r="X965" s="10"/>
      <c r="Y965" s="10"/>
    </row>
    <row r="966" ht="15.75" customHeight="1">
      <c r="X966" s="10"/>
      <c r="Y966" s="10"/>
    </row>
    <row r="967" ht="15.75" customHeight="1">
      <c r="X967" s="10"/>
      <c r="Y967" s="10"/>
    </row>
    <row r="968" ht="15.75" customHeight="1">
      <c r="X968" s="10"/>
      <c r="Y968" s="10"/>
    </row>
    <row r="969" ht="15.75" customHeight="1">
      <c r="X969" s="10"/>
      <c r="Y969" s="10"/>
    </row>
    <row r="970" ht="15.75" customHeight="1">
      <c r="X970" s="10"/>
      <c r="Y970" s="10"/>
    </row>
    <row r="971" ht="15.75" customHeight="1">
      <c r="X971" s="10"/>
      <c r="Y971" s="10"/>
    </row>
    <row r="972" ht="15.75" customHeight="1">
      <c r="X972" s="10"/>
      <c r="Y972" s="10"/>
    </row>
    <row r="973" ht="15.75" customHeight="1">
      <c r="X973" s="10"/>
      <c r="Y973" s="10"/>
    </row>
    <row r="974" ht="15.75" customHeight="1">
      <c r="X974" s="10"/>
      <c r="Y974" s="10"/>
    </row>
    <row r="975" ht="15.75" customHeight="1">
      <c r="X975" s="10"/>
      <c r="Y975" s="10"/>
    </row>
    <row r="976" ht="15.75" customHeight="1">
      <c r="X976" s="10"/>
      <c r="Y976" s="10"/>
    </row>
    <row r="977" ht="15.75" customHeight="1">
      <c r="X977" s="10"/>
      <c r="Y977" s="10"/>
    </row>
    <row r="978" ht="15.75" customHeight="1">
      <c r="X978" s="10"/>
      <c r="Y978" s="10"/>
    </row>
    <row r="979" ht="15.75" customHeight="1">
      <c r="X979" s="10"/>
      <c r="Y979" s="10"/>
    </row>
    <row r="980" ht="15.75" customHeight="1">
      <c r="X980" s="10"/>
      <c r="Y980" s="10"/>
    </row>
    <row r="981" ht="15.75" customHeight="1">
      <c r="X981" s="10"/>
      <c r="Y981" s="10"/>
    </row>
    <row r="982" ht="15.75" customHeight="1">
      <c r="X982" s="10"/>
      <c r="Y982" s="10"/>
    </row>
    <row r="983" ht="15.75" customHeight="1">
      <c r="X983" s="10"/>
      <c r="Y983" s="10"/>
    </row>
    <row r="984" ht="15.75" customHeight="1">
      <c r="X984" s="10"/>
      <c r="Y984" s="10"/>
    </row>
    <row r="985" ht="15.75" customHeight="1">
      <c r="X985" s="10"/>
      <c r="Y985" s="10"/>
    </row>
    <row r="986" ht="15.75" customHeight="1">
      <c r="X986" s="10"/>
      <c r="Y986" s="10"/>
    </row>
    <row r="987" ht="15.75" customHeight="1">
      <c r="X987" s="10"/>
      <c r="Y987" s="10"/>
    </row>
    <row r="988" ht="15.75" customHeight="1">
      <c r="X988" s="10"/>
      <c r="Y988" s="10"/>
    </row>
    <row r="989" ht="15.75" customHeight="1">
      <c r="X989" s="10"/>
      <c r="Y989" s="10"/>
    </row>
    <row r="990" ht="15.75" customHeight="1">
      <c r="X990" s="10"/>
      <c r="Y990" s="10"/>
    </row>
    <row r="991" ht="15.75" customHeight="1">
      <c r="X991" s="10"/>
      <c r="Y991" s="10"/>
    </row>
    <row r="992" ht="15.75" customHeight="1">
      <c r="X992" s="10"/>
      <c r="Y992" s="10"/>
    </row>
    <row r="993" ht="15.75" customHeight="1">
      <c r="X993" s="10"/>
      <c r="Y993" s="10"/>
    </row>
    <row r="994" ht="15.75" customHeight="1">
      <c r="X994" s="10"/>
      <c r="Y994" s="10"/>
    </row>
    <row r="995" ht="15.75" customHeight="1">
      <c r="X995" s="10"/>
      <c r="Y995" s="10"/>
    </row>
    <row r="996" ht="15.75" customHeight="1">
      <c r="X996" s="10"/>
      <c r="Y996" s="10"/>
    </row>
    <row r="997" ht="15.75" customHeight="1">
      <c r="X997" s="10"/>
      <c r="Y997" s="10"/>
    </row>
    <row r="998" ht="15.75" customHeight="1">
      <c r="X998" s="10"/>
      <c r="Y998" s="10"/>
    </row>
    <row r="999" ht="15.75" customHeight="1">
      <c r="X999" s="10"/>
      <c r="Y999" s="10"/>
    </row>
    <row r="1000" ht="15.75" customHeight="1">
      <c r="X1000" s="10"/>
      <c r="Y1000" s="10"/>
    </row>
  </sheetData>
  <mergeCells count="43">
    <mergeCell ref="A4:U4"/>
    <mergeCell ref="D5:M5"/>
    <mergeCell ref="H8:J8"/>
    <mergeCell ref="N8:N9"/>
    <mergeCell ref="O8:O9"/>
    <mergeCell ref="P8:P9"/>
    <mergeCell ref="Q8:Q9"/>
    <mergeCell ref="R8:R9"/>
    <mergeCell ref="S8:S9"/>
    <mergeCell ref="T8:T9"/>
    <mergeCell ref="A1:B1"/>
    <mergeCell ref="D1:F1"/>
    <mergeCell ref="I1:M1"/>
    <mergeCell ref="A3:U3"/>
    <mergeCell ref="A5:A9"/>
    <mergeCell ref="N5:U6"/>
    <mergeCell ref="T7:U7"/>
    <mergeCell ref="U8:U9"/>
    <mergeCell ref="C5:C9"/>
    <mergeCell ref="D6:D9"/>
    <mergeCell ref="A94:B94"/>
    <mergeCell ref="A95:F95"/>
    <mergeCell ref="G95:G100"/>
    <mergeCell ref="A96:F96"/>
    <mergeCell ref="A98:F98"/>
    <mergeCell ref="A99:F100"/>
    <mergeCell ref="E6:E9"/>
    <mergeCell ref="F6:F9"/>
    <mergeCell ref="G6:M6"/>
    <mergeCell ref="G7:J7"/>
    <mergeCell ref="K7:K9"/>
    <mergeCell ref="L7:L9"/>
    <mergeCell ref="H95:M95"/>
    <mergeCell ref="H96:M96"/>
    <mergeCell ref="H97:M97"/>
    <mergeCell ref="H98:M98"/>
    <mergeCell ref="H100:M100"/>
    <mergeCell ref="M7:M9"/>
    <mergeCell ref="N7:O7"/>
    <mergeCell ref="P7:Q7"/>
    <mergeCell ref="R7:S7"/>
    <mergeCell ref="B5:B9"/>
    <mergeCell ref="G8:G9"/>
  </mergeCells>
  <printOptions/>
  <pageMargins bottom="0.4138232720909887" footer="0.0" header="0.0" left="0.3657042869641296" right="0.1968503937007874" top="0.29833770778652674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1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15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36</v>
      </c>
      <c r="D11" s="36">
        <f t="shared" si="1"/>
        <v>12</v>
      </c>
      <c r="E11" s="36">
        <f t="shared" si="1"/>
        <v>24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90" si="3">SUM(D11:K11)</f>
        <v>36</v>
      </c>
      <c r="M11" s="39">
        <f t="shared" ref="M11:M90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24</v>
      </c>
      <c r="D12" s="44">
        <f t="shared" si="2"/>
        <v>6</v>
      </c>
      <c r="E12" s="44">
        <f t="shared" si="2"/>
        <v>18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24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>
        <f>'Лист1'!M13</f>
        <v>6</v>
      </c>
      <c r="D13" s="53"/>
      <c r="E13" s="48">
        <v>6.0</v>
      </c>
      <c r="F13" s="53"/>
      <c r="G13" s="54"/>
      <c r="H13" s="54"/>
      <c r="I13" s="54"/>
      <c r="J13" s="54"/>
      <c r="K13" s="54"/>
      <c r="L13" s="38">
        <f t="shared" si="3"/>
        <v>6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 t="str">
        <f>'Лист1'!M14</f>
        <v/>
      </c>
      <c r="D14" s="53"/>
      <c r="E14" s="53"/>
      <c r="F14" s="53"/>
      <c r="G14" s="54"/>
      <c r="H14" s="54"/>
      <c r="I14" s="54"/>
      <c r="J14" s="54"/>
      <c r="K14" s="54"/>
      <c r="L14" s="38">
        <f t="shared" si="3"/>
        <v>0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>
        <f>'Лист1'!M15</f>
        <v>6</v>
      </c>
      <c r="D15" s="53"/>
      <c r="E15" s="53">
        <v>6.0</v>
      </c>
      <c r="F15" s="53"/>
      <c r="G15" s="54"/>
      <c r="H15" s="54"/>
      <c r="I15" s="54"/>
      <c r="J15" s="54"/>
      <c r="K15" s="54"/>
      <c r="L15" s="38">
        <f t="shared" si="3"/>
        <v>6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>
        <f>'Лист1'!M16</f>
        <v>12</v>
      </c>
      <c r="D16" s="48">
        <v>6.0</v>
      </c>
      <c r="E16" s="48">
        <v>6.0</v>
      </c>
      <c r="F16" s="53"/>
      <c r="G16" s="54"/>
      <c r="H16" s="54"/>
      <c r="I16" s="54"/>
      <c r="J16" s="54"/>
      <c r="K16" s="54"/>
      <c r="L16" s="38">
        <f t="shared" si="3"/>
        <v>12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 t="str">
        <f>'Лист1'!M17</f>
        <v/>
      </c>
      <c r="D17" s="53"/>
      <c r="E17" s="53"/>
      <c r="F17" s="53"/>
      <c r="G17" s="54"/>
      <c r="H17" s="54"/>
      <c r="I17" s="54"/>
      <c r="J17" s="54"/>
      <c r="K17" s="54"/>
      <c r="L17" s="38">
        <f t="shared" si="3"/>
        <v>0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 t="str">
        <f>'Лист1'!M18</f>
        <v/>
      </c>
      <c r="D18" s="67"/>
      <c r="E18" s="53"/>
      <c r="F18" s="53"/>
      <c r="G18" s="54"/>
      <c r="H18" s="54"/>
      <c r="I18" s="54"/>
      <c r="J18" s="54"/>
      <c r="K18" s="54"/>
      <c r="L18" s="38">
        <f t="shared" si="3"/>
        <v>0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'Лист1'!M19</f>
        <v/>
      </c>
      <c r="D19" s="67"/>
      <c r="E19" s="67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2" t="s">
        <v>62</v>
      </c>
      <c r="C20" s="50" t="str">
        <f>'Лист1'!M20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63</v>
      </c>
      <c r="B21" s="63" t="s">
        <v>64</v>
      </c>
      <c r="C21" s="44">
        <f t="shared" ref="C21:K21" si="5">SUM(C22:C24)</f>
        <v>12</v>
      </c>
      <c r="D21" s="44">
        <f t="shared" si="5"/>
        <v>6</v>
      </c>
      <c r="E21" s="44">
        <f t="shared" si="5"/>
        <v>6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12</v>
      </c>
      <c r="M21" s="39">
        <f t="shared" si="4"/>
        <v>0</v>
      </c>
      <c r="N21" s="10"/>
      <c r="O21" s="10"/>
    </row>
    <row r="22" ht="15.75" customHeight="1">
      <c r="A22" s="45" t="s">
        <v>66</v>
      </c>
      <c r="B22" s="46" t="s">
        <v>67</v>
      </c>
      <c r="C22" s="50" t="str">
        <f>'Лист1'!M22</f>
        <v/>
      </c>
      <c r="D22" s="67"/>
      <c r="E22" s="67"/>
      <c r="F22" s="67"/>
      <c r="G22" s="68"/>
      <c r="H22" s="68"/>
      <c r="I22" s="68"/>
      <c r="J22" s="68"/>
      <c r="K22" s="68"/>
      <c r="L22" s="38">
        <f t="shared" si="3"/>
        <v>0</v>
      </c>
      <c r="M22" s="39">
        <f t="shared" si="4"/>
        <v>0</v>
      </c>
      <c r="N22" s="10"/>
      <c r="O22" s="10"/>
    </row>
    <row r="23" ht="15.75" customHeight="1">
      <c r="A23" s="45" t="s">
        <v>68</v>
      </c>
      <c r="B23" s="55" t="s">
        <v>69</v>
      </c>
      <c r="C23" s="50">
        <f>'Лист1'!M23</f>
        <v>12</v>
      </c>
      <c r="D23" s="48">
        <v>6.0</v>
      </c>
      <c r="E23" s="48">
        <v>6.0</v>
      </c>
      <c r="F23" s="67"/>
      <c r="G23" s="68"/>
      <c r="H23" s="68"/>
      <c r="I23" s="68"/>
      <c r="J23" s="68"/>
      <c r="K23" s="68"/>
      <c r="L23" s="38">
        <f t="shared" si="3"/>
        <v>12</v>
      </c>
      <c r="M23" s="39">
        <f t="shared" si="4"/>
        <v>0</v>
      </c>
      <c r="N23" s="10"/>
      <c r="O23" s="10"/>
    </row>
    <row r="24" ht="15.75" customHeight="1">
      <c r="A24" s="45" t="s">
        <v>70</v>
      </c>
      <c r="B24" s="55" t="s">
        <v>71</v>
      </c>
      <c r="C24" s="50" t="str">
        <f>'Лист1'!M24</f>
        <v/>
      </c>
      <c r="D24" s="67"/>
      <c r="E24" s="67"/>
      <c r="F24" s="67"/>
      <c r="G24" s="68"/>
      <c r="H24" s="68"/>
      <c r="I24" s="68"/>
      <c r="J24" s="68"/>
      <c r="K24" s="68"/>
      <c r="L24" s="38">
        <f t="shared" si="3"/>
        <v>0</v>
      </c>
      <c r="M24" s="39">
        <f t="shared" si="4"/>
        <v>0</v>
      </c>
      <c r="N24" s="10"/>
      <c r="O24" s="10"/>
    </row>
    <row r="25" ht="25.5" customHeight="1">
      <c r="A25" s="40" t="s">
        <v>73</v>
      </c>
      <c r="B25" s="69" t="s">
        <v>74</v>
      </c>
      <c r="C25" s="44">
        <f>'Лист1'!M25</f>
        <v>0</v>
      </c>
      <c r="D25" s="44">
        <f t="shared" ref="D25:K25" si="6">D26</f>
        <v>0</v>
      </c>
      <c r="E25" s="44">
        <f t="shared" si="6"/>
        <v>0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0</v>
      </c>
      <c r="M25" s="39">
        <f t="shared" si="4"/>
        <v>0</v>
      </c>
      <c r="N25" s="10"/>
      <c r="O25" s="10"/>
    </row>
    <row r="26" ht="25.5" customHeight="1">
      <c r="A26" s="70" t="s">
        <v>76</v>
      </c>
      <c r="B26" s="55" t="s">
        <v>77</v>
      </c>
      <c r="C26" s="48">
        <f t="shared" ref="C26:K26" si="7">SUM(C27:C31)</f>
        <v>0</v>
      </c>
      <c r="D26" s="48">
        <f t="shared" si="7"/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8">
        <f t="shared" si="7"/>
        <v>0</v>
      </c>
      <c r="K26" s="48">
        <f t="shared" si="7"/>
        <v>0</v>
      </c>
      <c r="L26" s="38">
        <f t="shared" si="3"/>
        <v>0</v>
      </c>
      <c r="M26" s="39">
        <f t="shared" si="4"/>
        <v>0</v>
      </c>
      <c r="N26" s="10"/>
      <c r="O26" s="10"/>
    </row>
    <row r="27" ht="25.5" customHeight="1">
      <c r="A27" s="45"/>
      <c r="B27" s="71" t="s">
        <v>78</v>
      </c>
      <c r="C27" s="48" t="str">
        <f>'Лист1'!M27</f>
        <v/>
      </c>
      <c r="D27" s="48"/>
      <c r="E27" s="48"/>
      <c r="F27" s="48"/>
      <c r="G27" s="48"/>
      <c r="H27" s="48"/>
      <c r="I27" s="48"/>
      <c r="J27" s="48"/>
      <c r="K27" s="48"/>
      <c r="L27" s="38">
        <f t="shared" si="3"/>
        <v>0</v>
      </c>
      <c r="M27" s="39">
        <f t="shared" si="4"/>
        <v>0</v>
      </c>
      <c r="N27" s="10"/>
      <c r="O27" s="10"/>
    </row>
    <row r="28" ht="25.5" customHeight="1">
      <c r="A28" s="45"/>
      <c r="B28" s="71" t="s">
        <v>79</v>
      </c>
      <c r="C28" s="48" t="str">
        <f>'Лист1'!M28</f>
        <v/>
      </c>
      <c r="D28" s="48"/>
      <c r="E28" s="48"/>
      <c r="F28" s="48"/>
      <c r="G28" s="48"/>
      <c r="H28" s="48"/>
      <c r="I28" s="48"/>
      <c r="J28" s="48"/>
      <c r="K28" s="48"/>
      <c r="L28" s="38">
        <f t="shared" si="3"/>
        <v>0</v>
      </c>
      <c r="M28" s="39">
        <f t="shared" si="4"/>
        <v>0</v>
      </c>
      <c r="N28" s="10"/>
      <c r="O28" s="10"/>
    </row>
    <row r="29" ht="25.5" customHeight="1">
      <c r="A29" s="45"/>
      <c r="B29" s="71" t="s">
        <v>80</v>
      </c>
      <c r="C29" s="48" t="str">
        <f>'Лист1'!M29</f>
        <v/>
      </c>
      <c r="D29" s="48"/>
      <c r="E29" s="48"/>
      <c r="F29" s="48"/>
      <c r="G29" s="48"/>
      <c r="H29" s="48"/>
      <c r="I29" s="48"/>
      <c r="J29" s="48"/>
      <c r="K29" s="48"/>
      <c r="L29" s="38">
        <f t="shared" si="3"/>
        <v>0</v>
      </c>
      <c r="M29" s="39">
        <f t="shared" si="4"/>
        <v>0</v>
      </c>
      <c r="N29" s="10"/>
      <c r="O29" s="10"/>
    </row>
    <row r="30" ht="25.5" customHeight="1">
      <c r="A30" s="45"/>
      <c r="B30" s="71" t="s">
        <v>81</v>
      </c>
      <c r="C30" s="48" t="str">
        <f>'Лист1'!M30</f>
        <v/>
      </c>
      <c r="D30" s="48"/>
      <c r="E30" s="48"/>
      <c r="F30" s="48"/>
      <c r="G30" s="48"/>
      <c r="H30" s="48"/>
      <c r="I30" s="48"/>
      <c r="J30" s="48"/>
      <c r="K30" s="48"/>
      <c r="L30" s="38">
        <f t="shared" si="3"/>
        <v>0</v>
      </c>
      <c r="M30" s="39">
        <f t="shared" si="4"/>
        <v>0</v>
      </c>
      <c r="N30" s="10"/>
      <c r="O30" s="10"/>
    </row>
    <row r="31" ht="25.5" customHeight="1">
      <c r="A31" s="45" t="s">
        <v>82</v>
      </c>
      <c r="B31" s="55" t="s">
        <v>83</v>
      </c>
      <c r="C31" s="48" t="str">
        <f>'Лист1'!M31</f>
        <v/>
      </c>
      <c r="D31" s="48"/>
      <c r="E31" s="48"/>
      <c r="F31" s="48"/>
      <c r="G31" s="48"/>
      <c r="H31" s="48"/>
      <c r="I31" s="48"/>
      <c r="J31" s="48"/>
      <c r="K31" s="48"/>
      <c r="L31" s="38">
        <f t="shared" si="3"/>
        <v>0</v>
      </c>
      <c r="M31" s="39">
        <f t="shared" si="4"/>
        <v>0</v>
      </c>
      <c r="N31" s="10"/>
      <c r="O31" s="10"/>
    </row>
    <row r="32" ht="39.0" customHeight="1">
      <c r="A32" s="76" t="s">
        <v>85</v>
      </c>
      <c r="B32" s="77" t="s">
        <v>86</v>
      </c>
      <c r="C32" s="44">
        <f t="shared" ref="C32:K32" si="8">SUM(C33:C38)</f>
        <v>0</v>
      </c>
      <c r="D32" s="44">
        <f t="shared" si="8"/>
        <v>0</v>
      </c>
      <c r="E32" s="44">
        <f t="shared" si="8"/>
        <v>0</v>
      </c>
      <c r="F32" s="44">
        <f t="shared" si="8"/>
        <v>0</v>
      </c>
      <c r="G32" s="44">
        <f t="shared" si="8"/>
        <v>0</v>
      </c>
      <c r="H32" s="44">
        <f t="shared" si="8"/>
        <v>0</v>
      </c>
      <c r="I32" s="44">
        <f t="shared" si="8"/>
        <v>0</v>
      </c>
      <c r="J32" s="44">
        <f t="shared" si="8"/>
        <v>0</v>
      </c>
      <c r="K32" s="44">
        <f t="shared" si="8"/>
        <v>0</v>
      </c>
      <c r="L32" s="38">
        <f t="shared" si="3"/>
        <v>0</v>
      </c>
      <c r="M32" s="39">
        <f t="shared" si="4"/>
        <v>0</v>
      </c>
      <c r="N32" s="81"/>
      <c r="O32" s="81"/>
      <c r="P32" s="79"/>
    </row>
    <row r="33" ht="15.75" customHeight="1">
      <c r="A33" s="45" t="s">
        <v>88</v>
      </c>
      <c r="B33" s="55" t="s">
        <v>89</v>
      </c>
      <c r="C33" s="50" t="str">
        <f>'Лист1'!M33</f>
        <v/>
      </c>
      <c r="D33" s="67"/>
      <c r="E33" s="67"/>
      <c r="F33" s="67"/>
      <c r="G33" s="67"/>
      <c r="I33" s="67"/>
      <c r="J33" s="67"/>
      <c r="K33" s="67"/>
      <c r="L33" s="38">
        <f t="shared" si="3"/>
        <v>0</v>
      </c>
      <c r="M33" s="39">
        <f t="shared" si="4"/>
        <v>0</v>
      </c>
      <c r="N33" s="81"/>
      <c r="O33" s="81"/>
      <c r="P33" s="79"/>
    </row>
    <row r="34" ht="15.75" customHeight="1">
      <c r="A34" s="45" t="s">
        <v>90</v>
      </c>
      <c r="B34" s="55" t="s">
        <v>52</v>
      </c>
      <c r="C34" s="50" t="str">
        <f>'Лист1'!M34</f>
        <v/>
      </c>
      <c r="D34" s="67"/>
      <c r="E34" s="67"/>
      <c r="F34" s="67"/>
      <c r="H34" s="67"/>
      <c r="I34" s="67"/>
      <c r="J34" s="67"/>
      <c r="K34" s="67"/>
      <c r="L34" s="38">
        <f t="shared" si="3"/>
        <v>0</v>
      </c>
      <c r="M34" s="39">
        <f t="shared" si="4"/>
        <v>0</v>
      </c>
      <c r="N34" s="81"/>
      <c r="O34" s="81"/>
      <c r="P34" s="79"/>
    </row>
    <row r="35" ht="15.75" customHeight="1">
      <c r="A35" s="45" t="s">
        <v>91</v>
      </c>
      <c r="B35" s="55" t="s">
        <v>92</v>
      </c>
      <c r="C35" s="50" t="str">
        <f>'Лист1'!M35</f>
        <v/>
      </c>
      <c r="D35" s="67"/>
      <c r="E35" s="67"/>
      <c r="F35" s="67"/>
      <c r="G35" s="67"/>
      <c r="H35" s="67"/>
      <c r="I35" s="67"/>
      <c r="J35" s="67"/>
      <c r="K35" s="67"/>
      <c r="L35" s="38">
        <f t="shared" si="3"/>
        <v>0</v>
      </c>
      <c r="M35" s="39">
        <f t="shared" si="4"/>
        <v>0</v>
      </c>
      <c r="N35" s="81"/>
      <c r="O35" s="81"/>
      <c r="P35" s="79"/>
    </row>
    <row r="36" ht="15.75" customHeight="1">
      <c r="A36" s="45" t="s">
        <v>94</v>
      </c>
      <c r="B36" s="55" t="s">
        <v>55</v>
      </c>
      <c r="C36" s="50" t="str">
        <f>'Лист1'!M36</f>
        <v/>
      </c>
      <c r="D36" s="67"/>
      <c r="E36" s="67"/>
      <c r="F36" s="67"/>
      <c r="G36" s="67"/>
      <c r="H36" s="67"/>
      <c r="I36" s="67"/>
      <c r="J36" s="67"/>
      <c r="K36" s="67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96</v>
      </c>
      <c r="B37" s="55" t="s">
        <v>97</v>
      </c>
      <c r="C37" s="50" t="str">
        <f>'Лист1'!M37</f>
        <v/>
      </c>
      <c r="D37" s="67"/>
      <c r="E37" s="67"/>
      <c r="F37" s="67"/>
      <c r="G37" s="67"/>
      <c r="H37" s="67"/>
      <c r="I37" s="67"/>
      <c r="K37" s="67"/>
      <c r="L37" s="38">
        <f t="shared" si="3"/>
        <v>0</v>
      </c>
      <c r="M37" s="39">
        <f t="shared" si="4"/>
        <v>0</v>
      </c>
      <c r="N37" s="81"/>
      <c r="O37" s="81"/>
      <c r="P37" s="79"/>
    </row>
    <row r="38" ht="15.75" customHeight="1">
      <c r="A38" s="45" t="s">
        <v>98</v>
      </c>
      <c r="B38" s="55" t="s">
        <v>99</v>
      </c>
      <c r="C38" s="50" t="str">
        <f>'Лист1'!M38</f>
        <v/>
      </c>
      <c r="D38" s="67"/>
      <c r="E38" s="67"/>
      <c r="F38" s="67"/>
      <c r="G38" s="67"/>
      <c r="H38" s="67"/>
      <c r="I38" s="67"/>
      <c r="J38" s="67"/>
      <c r="K38" s="67"/>
      <c r="L38" s="38">
        <f t="shared" si="3"/>
        <v>0</v>
      </c>
      <c r="M38" s="39">
        <f t="shared" si="4"/>
        <v>0</v>
      </c>
      <c r="N38" s="81"/>
      <c r="O38" s="81"/>
      <c r="P38" s="79"/>
    </row>
    <row r="39" ht="15.75" customHeight="1">
      <c r="A39" s="76" t="s">
        <v>100</v>
      </c>
      <c r="B39" s="77" t="s">
        <v>101</v>
      </c>
      <c r="C39" s="44">
        <f t="shared" ref="C39:K39" si="9">SUM(C40:C42)</f>
        <v>12</v>
      </c>
      <c r="D39" s="44">
        <f t="shared" si="9"/>
        <v>0</v>
      </c>
      <c r="E39" s="44">
        <f t="shared" si="9"/>
        <v>0</v>
      </c>
      <c r="F39" s="44">
        <f t="shared" si="9"/>
        <v>12</v>
      </c>
      <c r="G39" s="44">
        <f t="shared" si="9"/>
        <v>0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12</v>
      </c>
      <c r="M39" s="39">
        <f t="shared" si="4"/>
        <v>0</v>
      </c>
      <c r="N39" s="81"/>
      <c r="O39" s="81"/>
      <c r="P39" s="79"/>
    </row>
    <row r="40" ht="15.75" customHeight="1">
      <c r="A40" s="83" t="s">
        <v>103</v>
      </c>
      <c r="B40" s="84" t="s">
        <v>49</v>
      </c>
      <c r="C40" s="50">
        <f>'Лист1'!M40</f>
        <v>6</v>
      </c>
      <c r="D40" s="48"/>
      <c r="E40" s="48"/>
      <c r="F40" s="48">
        <v>6.0</v>
      </c>
      <c r="G40" s="85"/>
      <c r="H40" s="85"/>
      <c r="I40" s="85"/>
      <c r="J40" s="85"/>
      <c r="K40" s="85"/>
      <c r="L40" s="38">
        <f t="shared" si="3"/>
        <v>6</v>
      </c>
      <c r="M40" s="39">
        <f t="shared" si="4"/>
        <v>0</v>
      </c>
      <c r="N40" s="81"/>
      <c r="O40" s="81"/>
      <c r="P40" s="79"/>
    </row>
    <row r="41" ht="15.75" customHeight="1">
      <c r="A41" s="83" t="s">
        <v>105</v>
      </c>
      <c r="B41" s="84" t="s">
        <v>106</v>
      </c>
      <c r="C41" s="50">
        <f>'Лист1'!M41</f>
        <v>6</v>
      </c>
      <c r="D41" s="48"/>
      <c r="E41" s="48"/>
      <c r="F41" s="48">
        <v>6.0</v>
      </c>
      <c r="G41" s="85"/>
      <c r="H41" s="85"/>
      <c r="I41" s="85"/>
      <c r="J41" s="85"/>
      <c r="K41" s="85"/>
      <c r="L41" s="38">
        <f t="shared" si="3"/>
        <v>6</v>
      </c>
      <c r="M41" s="39">
        <f t="shared" si="4"/>
        <v>0</v>
      </c>
      <c r="N41" s="81"/>
      <c r="O41" s="81"/>
      <c r="P41" s="79"/>
    </row>
    <row r="42" ht="15.75" customHeight="1">
      <c r="A42" s="83" t="s">
        <v>107</v>
      </c>
      <c r="B42" s="84" t="s">
        <v>108</v>
      </c>
      <c r="C42" s="50" t="str">
        <f>'Лист1'!M42</f>
        <v/>
      </c>
      <c r="D42" s="48"/>
      <c r="E42" s="48"/>
      <c r="F42" s="67"/>
      <c r="G42" s="48"/>
      <c r="H42" s="48"/>
      <c r="I42" s="48"/>
      <c r="J42" s="48"/>
      <c r="K42" s="48"/>
      <c r="L42" s="38">
        <f t="shared" si="3"/>
        <v>0</v>
      </c>
      <c r="M42" s="39">
        <f t="shared" si="4"/>
        <v>0</v>
      </c>
      <c r="N42" s="81"/>
      <c r="O42" s="81"/>
      <c r="P42" s="79"/>
    </row>
    <row r="43" ht="15.75" customHeight="1">
      <c r="A43" s="76" t="s">
        <v>109</v>
      </c>
      <c r="B43" s="86" t="s">
        <v>110</v>
      </c>
      <c r="C43" s="44">
        <f t="shared" ref="C43:K43" si="10">SUM(C44:C59)</f>
        <v>36</v>
      </c>
      <c r="D43" s="44">
        <f t="shared" si="10"/>
        <v>0</v>
      </c>
      <c r="E43" s="44">
        <f t="shared" si="10"/>
        <v>0</v>
      </c>
      <c r="F43" s="44">
        <f t="shared" si="10"/>
        <v>12</v>
      </c>
      <c r="G43" s="44">
        <f t="shared" si="10"/>
        <v>18</v>
      </c>
      <c r="H43" s="44">
        <f t="shared" si="10"/>
        <v>0</v>
      </c>
      <c r="I43" s="44">
        <f t="shared" si="10"/>
        <v>6</v>
      </c>
      <c r="J43" s="44">
        <f t="shared" si="10"/>
        <v>0</v>
      </c>
      <c r="K43" s="44">
        <f t="shared" si="10"/>
        <v>0</v>
      </c>
      <c r="L43" s="38">
        <f t="shared" si="3"/>
        <v>36</v>
      </c>
      <c r="M43" s="39">
        <f t="shared" si="4"/>
        <v>0</v>
      </c>
      <c r="N43" s="81"/>
      <c r="O43" s="81"/>
      <c r="P43" s="79"/>
    </row>
    <row r="44" ht="15.75" customHeight="1">
      <c r="A44" s="83" t="s">
        <v>112</v>
      </c>
      <c r="B44" s="87" t="s">
        <v>113</v>
      </c>
      <c r="C44" s="50">
        <f>'Лист1'!M44</f>
        <v>6</v>
      </c>
      <c r="D44" s="88"/>
      <c r="E44" s="88"/>
      <c r="F44" s="48"/>
      <c r="G44" s="48">
        <v>6.0</v>
      </c>
      <c r="H44" s="48"/>
      <c r="I44" s="48"/>
      <c r="J44" s="48"/>
      <c r="K44" s="48"/>
      <c r="L44" s="38">
        <f t="shared" si="3"/>
        <v>6</v>
      </c>
      <c r="M44" s="39">
        <f t="shared" si="4"/>
        <v>0</v>
      </c>
      <c r="N44" s="81"/>
      <c r="O44" s="81"/>
      <c r="P44" s="79"/>
    </row>
    <row r="45" ht="15.75" customHeight="1">
      <c r="A45" s="83" t="s">
        <v>115</v>
      </c>
      <c r="B45" s="87" t="s">
        <v>116</v>
      </c>
      <c r="C45" s="50">
        <f>'Лист1'!M45</f>
        <v>6</v>
      </c>
      <c r="D45" s="88"/>
      <c r="E45" s="88"/>
      <c r="F45" s="48">
        <v>6.0</v>
      </c>
      <c r="G45" s="48"/>
      <c r="H45" s="48"/>
      <c r="I45" s="48"/>
      <c r="J45" s="48"/>
      <c r="K45" s="48"/>
      <c r="L45" s="38">
        <f t="shared" si="3"/>
        <v>6</v>
      </c>
      <c r="M45" s="39">
        <f t="shared" si="4"/>
        <v>0</v>
      </c>
      <c r="N45" s="81"/>
      <c r="O45" s="81"/>
      <c r="P45" s="79"/>
    </row>
    <row r="46" ht="26.25" customHeight="1">
      <c r="A46" s="83" t="s">
        <v>117</v>
      </c>
      <c r="B46" s="89" t="s">
        <v>118</v>
      </c>
      <c r="C46" s="50" t="str">
        <f>'Лист1'!M46</f>
        <v/>
      </c>
      <c r="D46" s="88"/>
      <c r="E46" s="88"/>
      <c r="F46" s="88"/>
      <c r="G46" s="67"/>
      <c r="H46" s="88"/>
      <c r="I46" s="152"/>
      <c r="J46" s="48"/>
      <c r="K46" s="48"/>
      <c r="L46" s="38">
        <f t="shared" si="3"/>
        <v>0</v>
      </c>
      <c r="M46" s="39">
        <f t="shared" si="4"/>
        <v>0</v>
      </c>
      <c r="N46" s="81"/>
      <c r="O46" s="81"/>
      <c r="P46" s="79"/>
    </row>
    <row r="47" ht="15.75" customHeight="1">
      <c r="A47" s="83" t="s">
        <v>119</v>
      </c>
      <c r="B47" s="87" t="s">
        <v>120</v>
      </c>
      <c r="C47" s="50">
        <f>'Лист1'!M47</f>
        <v>6</v>
      </c>
      <c r="D47" s="88"/>
      <c r="E47" s="88"/>
      <c r="F47" s="48">
        <v>6.0</v>
      </c>
      <c r="G47" s="48"/>
      <c r="H47" s="48"/>
      <c r="I47" s="48"/>
      <c r="J47" s="48"/>
      <c r="K47" s="48"/>
      <c r="L47" s="38">
        <f t="shared" si="3"/>
        <v>6</v>
      </c>
      <c r="M47" s="39">
        <f t="shared" si="4"/>
        <v>0</v>
      </c>
      <c r="N47" s="81"/>
      <c r="O47" s="81"/>
      <c r="P47" s="79"/>
    </row>
    <row r="48" ht="15.75" customHeight="1">
      <c r="A48" s="83" t="s">
        <v>121</v>
      </c>
      <c r="B48" s="87" t="s">
        <v>122</v>
      </c>
      <c r="C48" s="50" t="str">
        <f>'Лист1'!M48</f>
        <v/>
      </c>
      <c r="D48" s="88"/>
      <c r="E48" s="88"/>
      <c r="F48" s="48"/>
      <c r="G48" s="67"/>
      <c r="H48" s="48"/>
      <c r="I48" s="48"/>
      <c r="J48" s="48"/>
      <c r="K48" s="48"/>
      <c r="L48" s="38">
        <f t="shared" si="3"/>
        <v>0</v>
      </c>
      <c r="M48" s="39">
        <f t="shared" si="4"/>
        <v>0</v>
      </c>
      <c r="N48" s="81"/>
      <c r="O48" s="81"/>
      <c r="P48" s="79"/>
    </row>
    <row r="49" ht="15.75" customHeight="1">
      <c r="A49" s="83" t="s">
        <v>123</v>
      </c>
      <c r="B49" s="90" t="s">
        <v>219</v>
      </c>
      <c r="C49" s="50" t="str">
        <f>'Лист1'!M49</f>
        <v/>
      </c>
      <c r="D49" s="88"/>
      <c r="E49" s="88"/>
      <c r="F49" s="88"/>
      <c r="G49" s="88"/>
      <c r="H49" s="152"/>
      <c r="I49" s="48"/>
      <c r="J49" s="67"/>
      <c r="K49" s="48"/>
      <c r="L49" s="38">
        <f t="shared" si="3"/>
        <v>0</v>
      </c>
      <c r="M49" s="39">
        <f t="shared" si="4"/>
        <v>0</v>
      </c>
      <c r="N49" s="81"/>
      <c r="O49" s="81"/>
      <c r="P49" s="79"/>
    </row>
    <row r="50" ht="15.75" customHeight="1">
      <c r="A50" s="83" t="s">
        <v>125</v>
      </c>
      <c r="B50" s="90" t="s">
        <v>126</v>
      </c>
      <c r="C50" s="50" t="str">
        <f>'Лист1'!M50</f>
        <v/>
      </c>
      <c r="D50" s="88"/>
      <c r="E50" s="88"/>
      <c r="F50" s="67"/>
      <c r="G50" s="152"/>
      <c r="H50" s="48"/>
      <c r="I50" s="48"/>
      <c r="J50" s="48"/>
      <c r="K50" s="48"/>
      <c r="L50" s="38">
        <f t="shared" si="3"/>
        <v>0</v>
      </c>
      <c r="M50" s="39">
        <f t="shared" si="4"/>
        <v>0</v>
      </c>
      <c r="N50" s="81"/>
      <c r="O50" s="81"/>
      <c r="P50" s="79"/>
    </row>
    <row r="51" ht="15.75" customHeight="1">
      <c r="A51" s="91" t="s">
        <v>127</v>
      </c>
      <c r="B51" s="90" t="s">
        <v>128</v>
      </c>
      <c r="C51" s="50">
        <f>'Лист1'!M51</f>
        <v>6</v>
      </c>
      <c r="D51" s="88"/>
      <c r="E51" s="88"/>
      <c r="F51" s="92"/>
      <c r="G51" s="48">
        <v>6.0</v>
      </c>
      <c r="H51" s="50"/>
      <c r="I51" s="152"/>
      <c r="J51" s="48"/>
      <c r="K51" s="48"/>
      <c r="L51" s="38">
        <f t="shared" si="3"/>
        <v>6</v>
      </c>
      <c r="M51" s="39">
        <f t="shared" si="4"/>
        <v>0</v>
      </c>
      <c r="N51" s="81"/>
      <c r="O51" s="81"/>
      <c r="P51" s="79"/>
    </row>
    <row r="52" ht="15.75" customHeight="1">
      <c r="A52" s="83" t="s">
        <v>129</v>
      </c>
      <c r="B52" s="90" t="s">
        <v>130</v>
      </c>
      <c r="C52" s="50">
        <f>'Лист1'!M52</f>
        <v>6</v>
      </c>
      <c r="D52" s="88"/>
      <c r="E52" s="88"/>
      <c r="F52" s="48"/>
      <c r="G52" s="48">
        <v>6.0</v>
      </c>
      <c r="H52" s="48"/>
      <c r="I52" s="48"/>
      <c r="J52" s="48"/>
      <c r="K52" s="48"/>
      <c r="L52" s="38">
        <f t="shared" si="3"/>
        <v>6</v>
      </c>
      <c r="M52" s="39">
        <f t="shared" si="4"/>
        <v>0</v>
      </c>
      <c r="N52" s="81"/>
      <c r="O52" s="81"/>
      <c r="P52" s="79"/>
    </row>
    <row r="53" ht="15.75" customHeight="1">
      <c r="A53" s="83" t="s">
        <v>131</v>
      </c>
      <c r="B53" s="90" t="s">
        <v>132</v>
      </c>
      <c r="C53" s="50" t="str">
        <f>'Лист1'!M53</f>
        <v/>
      </c>
      <c r="D53" s="88"/>
      <c r="E53" s="88"/>
      <c r="F53" s="48"/>
      <c r="G53" s="48"/>
      <c r="H53" s="48"/>
      <c r="I53" s="67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9"/>
      <c r="B54" s="77" t="s">
        <v>220</v>
      </c>
      <c r="C54" s="44"/>
      <c r="D54" s="44"/>
      <c r="E54" s="44"/>
      <c r="F54" s="44"/>
      <c r="G54" s="44"/>
      <c r="H54" s="44"/>
      <c r="I54" s="44"/>
      <c r="J54" s="44"/>
      <c r="K54" s="44"/>
      <c r="L54" s="38">
        <f t="shared" si="3"/>
        <v>0</v>
      </c>
      <c r="M54" s="39">
        <f t="shared" si="4"/>
        <v>0</v>
      </c>
      <c r="N54" s="81"/>
      <c r="O54" s="81"/>
      <c r="P54" s="79"/>
    </row>
    <row r="55" ht="15.75" customHeight="1">
      <c r="A55" s="93" t="s">
        <v>133</v>
      </c>
      <c r="B55" s="94" t="s">
        <v>134</v>
      </c>
      <c r="C55" s="50" t="str">
        <f>'Лист1'!M54</f>
        <v/>
      </c>
      <c r="D55" s="96"/>
      <c r="E55" s="96"/>
      <c r="F55" s="96"/>
      <c r="G55" s="96"/>
      <c r="H55" s="96"/>
      <c r="I55" s="67"/>
      <c r="J55" s="50"/>
      <c r="K55" s="96"/>
      <c r="L55" s="38">
        <f t="shared" si="3"/>
        <v>0</v>
      </c>
      <c r="M55" s="39">
        <f t="shared" si="4"/>
        <v>0</v>
      </c>
      <c r="N55" s="81"/>
      <c r="O55" s="81"/>
      <c r="P55" s="79"/>
    </row>
    <row r="56" ht="27.75" customHeight="1">
      <c r="A56" s="83" t="s">
        <v>135</v>
      </c>
      <c r="B56" s="97" t="s">
        <v>136</v>
      </c>
      <c r="C56" s="50" t="str">
        <f>'Лист1'!M55</f>
        <v/>
      </c>
      <c r="D56" s="48"/>
      <c r="E56" s="48"/>
      <c r="F56" s="48"/>
      <c r="G56" s="48"/>
      <c r="H56" s="48"/>
      <c r="I56" s="48"/>
      <c r="J56" s="67"/>
      <c r="K56" s="48"/>
      <c r="L56" s="38">
        <f t="shared" si="3"/>
        <v>0</v>
      </c>
      <c r="M56" s="39">
        <f t="shared" si="4"/>
        <v>0</v>
      </c>
      <c r="N56" s="81"/>
      <c r="O56" s="81"/>
      <c r="P56" s="79"/>
    </row>
    <row r="57" ht="15.75" customHeight="1">
      <c r="A57" s="93" t="s">
        <v>137</v>
      </c>
      <c r="B57" s="97" t="s">
        <v>138</v>
      </c>
      <c r="C57" s="50">
        <f>'Лист1'!M56</f>
        <v>3</v>
      </c>
      <c r="D57" s="48"/>
      <c r="E57" s="48"/>
      <c r="F57" s="48"/>
      <c r="G57" s="48"/>
      <c r="H57" s="48"/>
      <c r="I57" s="48">
        <v>3.0</v>
      </c>
      <c r="J57" s="48"/>
      <c r="K57" s="48"/>
      <c r="L57" s="38">
        <f t="shared" si="3"/>
        <v>3</v>
      </c>
      <c r="M57" s="39">
        <f t="shared" si="4"/>
        <v>0</v>
      </c>
      <c r="N57" s="81"/>
      <c r="O57" s="81"/>
      <c r="P57" s="79"/>
    </row>
    <row r="58" ht="15.75" customHeight="1">
      <c r="A58" s="83" t="s">
        <v>140</v>
      </c>
      <c r="B58" s="97" t="s">
        <v>141</v>
      </c>
      <c r="C58" s="50">
        <f>'Лист1'!M57</f>
        <v>3</v>
      </c>
      <c r="D58" s="48"/>
      <c r="E58" s="48"/>
      <c r="F58" s="48"/>
      <c r="G58" s="48"/>
      <c r="H58" s="48"/>
      <c r="I58" s="67">
        <v>3.0</v>
      </c>
      <c r="J58" s="48"/>
      <c r="K58" s="48"/>
      <c r="L58" s="38">
        <f t="shared" si="3"/>
        <v>3</v>
      </c>
      <c r="M58" s="39">
        <f t="shared" si="4"/>
        <v>0</v>
      </c>
      <c r="N58" s="81"/>
      <c r="O58" s="81"/>
      <c r="P58" s="79"/>
    </row>
    <row r="59" ht="38.25" customHeight="1">
      <c r="A59" s="98" t="s">
        <v>142</v>
      </c>
      <c r="B59" s="84" t="s">
        <v>143</v>
      </c>
      <c r="C59" s="50" t="str">
        <f>'Лист1'!M58</f>
        <v/>
      </c>
      <c r="D59" s="48"/>
      <c r="E59" s="48"/>
      <c r="F59" s="48"/>
      <c r="G59" s="48"/>
      <c r="H59" s="48"/>
      <c r="I59" s="67"/>
      <c r="J59" s="48"/>
      <c r="K59" s="48"/>
      <c r="L59" s="38">
        <f t="shared" si="3"/>
        <v>0</v>
      </c>
      <c r="M59" s="39">
        <f t="shared" si="4"/>
        <v>0</v>
      </c>
      <c r="N59" s="81"/>
      <c r="O59" s="81"/>
      <c r="P59" s="79"/>
    </row>
    <row r="60" ht="15.75" customHeight="1">
      <c r="A60" s="99" t="s">
        <v>144</v>
      </c>
      <c r="B60" s="77" t="s">
        <v>145</v>
      </c>
      <c r="C60" s="44">
        <f t="shared" ref="C60:K60" si="11">C61+C70+C75+C83</f>
        <v>66</v>
      </c>
      <c r="D60" s="44">
        <f t="shared" si="11"/>
        <v>0</v>
      </c>
      <c r="E60" s="44">
        <f t="shared" si="11"/>
        <v>0</v>
      </c>
      <c r="F60" s="44">
        <f t="shared" si="11"/>
        <v>0</v>
      </c>
      <c r="G60" s="44">
        <f t="shared" si="11"/>
        <v>6</v>
      </c>
      <c r="H60" s="44">
        <f t="shared" si="11"/>
        <v>12</v>
      </c>
      <c r="I60" s="44">
        <f t="shared" si="11"/>
        <v>12</v>
      </c>
      <c r="J60" s="44">
        <f t="shared" si="11"/>
        <v>18</v>
      </c>
      <c r="K60" s="44">
        <f t="shared" si="11"/>
        <v>18</v>
      </c>
      <c r="L60" s="38">
        <f t="shared" si="3"/>
        <v>66</v>
      </c>
      <c r="M60" s="39">
        <f t="shared" si="4"/>
        <v>0</v>
      </c>
      <c r="N60" s="81"/>
      <c r="O60" s="81"/>
      <c r="P60" s="79"/>
    </row>
    <row r="61" ht="47.25" customHeight="1">
      <c r="A61" s="101" t="s">
        <v>147</v>
      </c>
      <c r="B61" s="102" t="s">
        <v>148</v>
      </c>
      <c r="C61" s="104">
        <f t="shared" ref="C61:K61" si="12">SUM(C62:C69)</f>
        <v>42</v>
      </c>
      <c r="D61" s="104">
        <f t="shared" si="12"/>
        <v>0</v>
      </c>
      <c r="E61" s="104">
        <f t="shared" si="12"/>
        <v>0</v>
      </c>
      <c r="F61" s="104">
        <f t="shared" si="12"/>
        <v>0</v>
      </c>
      <c r="G61" s="104">
        <f t="shared" si="12"/>
        <v>6</v>
      </c>
      <c r="H61" s="104">
        <f t="shared" si="12"/>
        <v>0</v>
      </c>
      <c r="I61" s="104">
        <f t="shared" si="12"/>
        <v>6</v>
      </c>
      <c r="J61" s="104">
        <f t="shared" si="12"/>
        <v>18</v>
      </c>
      <c r="K61" s="104">
        <f t="shared" si="12"/>
        <v>12</v>
      </c>
      <c r="L61" s="38">
        <f t="shared" si="3"/>
        <v>42</v>
      </c>
      <c r="M61" s="39">
        <f t="shared" si="4"/>
        <v>0</v>
      </c>
      <c r="N61" s="81"/>
      <c r="O61" s="81"/>
      <c r="P61" s="79"/>
    </row>
    <row r="62" ht="15.75" customHeight="1">
      <c r="A62" s="55" t="s">
        <v>150</v>
      </c>
      <c r="B62" s="105" t="s">
        <v>151</v>
      </c>
      <c r="C62" s="50">
        <f>'Лист1'!M61</f>
        <v>6</v>
      </c>
      <c r="D62" s="88"/>
      <c r="E62" s="88"/>
      <c r="F62" s="88"/>
      <c r="G62" s="88"/>
      <c r="H62" s="67"/>
      <c r="I62" s="48"/>
      <c r="J62" s="88">
        <v>6.0</v>
      </c>
      <c r="K62" s="88"/>
      <c r="L62" s="38">
        <f t="shared" si="3"/>
        <v>6</v>
      </c>
      <c r="M62" s="39">
        <f t="shared" si="4"/>
        <v>0</v>
      </c>
      <c r="N62" s="81"/>
      <c r="O62" s="81"/>
      <c r="P62" s="79"/>
    </row>
    <row r="63" ht="15.75" customHeight="1">
      <c r="A63" s="55" t="s">
        <v>153</v>
      </c>
      <c r="B63" s="105" t="s">
        <v>154</v>
      </c>
      <c r="C63" s="50">
        <f>'Лист1'!M62</f>
        <v>6</v>
      </c>
      <c r="D63" s="88"/>
      <c r="E63" s="88"/>
      <c r="F63" s="88"/>
      <c r="G63" s="88"/>
      <c r="H63" s="88"/>
      <c r="I63" s="88"/>
      <c r="J63" s="67">
        <v>6.0</v>
      </c>
      <c r="K63" s="88"/>
      <c r="L63" s="38">
        <f t="shared" si="3"/>
        <v>6</v>
      </c>
      <c r="M63" s="39">
        <f t="shared" si="4"/>
        <v>0</v>
      </c>
      <c r="N63" s="81"/>
      <c r="O63" s="81"/>
      <c r="P63" s="79"/>
    </row>
    <row r="64" ht="36.0" customHeight="1">
      <c r="A64" s="70" t="s">
        <v>155</v>
      </c>
      <c r="B64" s="105" t="s">
        <v>156</v>
      </c>
      <c r="C64" s="50">
        <f>'Лист1'!M63</f>
        <v>12</v>
      </c>
      <c r="D64" s="88"/>
      <c r="E64" s="88"/>
      <c r="F64" s="88"/>
      <c r="G64" s="67">
        <v>6.0</v>
      </c>
      <c r="H64" s="67"/>
      <c r="I64" s="48">
        <v>6.0</v>
      </c>
      <c r="J64" s="67"/>
      <c r="K64" s="67"/>
      <c r="L64" s="38">
        <f t="shared" si="3"/>
        <v>12</v>
      </c>
      <c r="M64" s="39">
        <f t="shared" si="4"/>
        <v>0</v>
      </c>
      <c r="N64" s="81"/>
      <c r="O64" s="81"/>
      <c r="P64" s="79"/>
    </row>
    <row r="65" ht="15.75" customHeight="1">
      <c r="A65" s="70" t="s">
        <v>158</v>
      </c>
      <c r="B65" s="105" t="s">
        <v>159</v>
      </c>
      <c r="C65" s="50">
        <f>'Лист1'!M64</f>
        <v>6</v>
      </c>
      <c r="D65" s="88"/>
      <c r="E65" s="88"/>
      <c r="F65" s="88"/>
      <c r="G65" s="67"/>
      <c r="H65" s="67"/>
      <c r="I65" s="67"/>
      <c r="J65" s="67"/>
      <c r="K65" s="67">
        <v>6.0</v>
      </c>
      <c r="L65" s="38">
        <f t="shared" si="3"/>
        <v>6</v>
      </c>
      <c r="M65" s="39">
        <f t="shared" si="4"/>
        <v>0</v>
      </c>
      <c r="N65" s="81"/>
      <c r="O65" s="81"/>
      <c r="P65" s="79"/>
    </row>
    <row r="66" ht="36.0" customHeight="1">
      <c r="A66" s="55" t="s">
        <v>160</v>
      </c>
      <c r="B66" s="57" t="s">
        <v>161</v>
      </c>
      <c r="C66" s="50">
        <f>'Лист1'!M65</f>
        <v>6</v>
      </c>
      <c r="D66" s="88"/>
      <c r="E66" s="88"/>
      <c r="F66" s="88"/>
      <c r="G66" s="67"/>
      <c r="H66" s="67"/>
      <c r="I66" s="67"/>
      <c r="J66" s="67">
        <v>6.0</v>
      </c>
      <c r="K66" s="67"/>
      <c r="L66" s="38">
        <f t="shared" si="3"/>
        <v>6</v>
      </c>
      <c r="M66" s="39">
        <f t="shared" si="4"/>
        <v>0</v>
      </c>
      <c r="N66" s="81"/>
      <c r="O66" s="81"/>
      <c r="P66" s="79"/>
    </row>
    <row r="67" ht="15.75" customHeight="1">
      <c r="A67" s="108" t="s">
        <v>162</v>
      </c>
      <c r="B67" s="57" t="s">
        <v>163</v>
      </c>
      <c r="C67" s="50" t="str">
        <f>'Лист1'!M66</f>
        <v/>
      </c>
      <c r="D67" s="88"/>
      <c r="E67" s="88"/>
      <c r="F67" s="88"/>
      <c r="G67" s="67"/>
      <c r="H67" s="67"/>
      <c r="I67" s="67"/>
      <c r="J67" s="67"/>
      <c r="K67" s="67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09" t="s">
        <v>164</v>
      </c>
      <c r="B68" s="55" t="s">
        <v>165</v>
      </c>
      <c r="C68" s="50" t="str">
        <f>'Лист1'!M67</f>
        <v/>
      </c>
      <c r="D68" s="88"/>
      <c r="E68" s="88"/>
      <c r="F68" s="88"/>
      <c r="G68" s="67"/>
      <c r="H68" s="67"/>
      <c r="I68" s="67"/>
      <c r="J68" s="67"/>
      <c r="K68" s="67"/>
      <c r="L68" s="38">
        <f t="shared" si="3"/>
        <v>0</v>
      </c>
      <c r="M68" s="39">
        <f t="shared" si="4"/>
        <v>0</v>
      </c>
      <c r="N68" s="81"/>
      <c r="O68" s="81"/>
      <c r="P68" s="79"/>
    </row>
    <row r="69" ht="15.75" customHeight="1">
      <c r="A69" s="109"/>
      <c r="B69" s="55" t="s">
        <v>166</v>
      </c>
      <c r="C69" s="50">
        <f>'Лист1'!M68</f>
        <v>6</v>
      </c>
      <c r="D69" s="88"/>
      <c r="E69" s="88"/>
      <c r="F69" s="88"/>
      <c r="G69" s="67"/>
      <c r="H69" s="67"/>
      <c r="I69" s="67"/>
      <c r="J69" s="67"/>
      <c r="K69" s="48">
        <v>6.0</v>
      </c>
      <c r="L69" s="38">
        <f t="shared" si="3"/>
        <v>6</v>
      </c>
      <c r="M69" s="39">
        <f t="shared" si="4"/>
        <v>0</v>
      </c>
      <c r="N69" s="81"/>
      <c r="O69" s="81"/>
      <c r="P69" s="79"/>
    </row>
    <row r="70" ht="25.5" customHeight="1">
      <c r="A70" s="101" t="s">
        <v>168</v>
      </c>
      <c r="B70" s="110" t="s">
        <v>169</v>
      </c>
      <c r="C70" s="104">
        <f t="shared" ref="C70:K70" si="13">SUM(C71:C74)</f>
        <v>12</v>
      </c>
      <c r="D70" s="104">
        <f t="shared" si="13"/>
        <v>0</v>
      </c>
      <c r="E70" s="104">
        <f t="shared" si="13"/>
        <v>0</v>
      </c>
      <c r="F70" s="104">
        <f t="shared" si="13"/>
        <v>0</v>
      </c>
      <c r="G70" s="104">
        <f t="shared" si="13"/>
        <v>0</v>
      </c>
      <c r="H70" s="104">
        <f t="shared" si="13"/>
        <v>12</v>
      </c>
      <c r="I70" s="104">
        <f t="shared" si="13"/>
        <v>0</v>
      </c>
      <c r="J70" s="104">
        <f t="shared" si="13"/>
        <v>0</v>
      </c>
      <c r="K70" s="104">
        <f t="shared" si="13"/>
        <v>0</v>
      </c>
      <c r="L70" s="38">
        <f t="shared" si="3"/>
        <v>12</v>
      </c>
      <c r="M70" s="39">
        <f t="shared" si="4"/>
        <v>0</v>
      </c>
      <c r="N70" s="81"/>
      <c r="O70" s="81"/>
      <c r="P70" s="79"/>
    </row>
    <row r="71" ht="15.75" customHeight="1">
      <c r="A71" s="83" t="s">
        <v>170</v>
      </c>
      <c r="B71" s="97" t="s">
        <v>171</v>
      </c>
      <c r="C71" s="50">
        <f>'Лист1'!M70</f>
        <v>6</v>
      </c>
      <c r="D71" s="48"/>
      <c r="E71" s="48"/>
      <c r="F71" s="48"/>
      <c r="G71" s="48"/>
      <c r="H71" s="48">
        <v>6.0</v>
      </c>
      <c r="I71" s="48"/>
      <c r="J71" s="48"/>
      <c r="K71" s="48"/>
      <c r="L71" s="38">
        <f t="shared" si="3"/>
        <v>6</v>
      </c>
      <c r="M71" s="39">
        <f t="shared" si="4"/>
        <v>0</v>
      </c>
      <c r="N71" s="81"/>
      <c r="O71" s="81"/>
      <c r="P71" s="79"/>
    </row>
    <row r="72" ht="15.75" customHeight="1">
      <c r="A72" s="83" t="s">
        <v>172</v>
      </c>
      <c r="B72" s="97" t="s">
        <v>163</v>
      </c>
      <c r="C72" s="50" t="str">
        <f>'Лист1'!M71</f>
        <v/>
      </c>
      <c r="D72" s="48"/>
      <c r="E72" s="48"/>
      <c r="F72" s="48"/>
      <c r="G72" s="48"/>
      <c r="H72" s="48"/>
      <c r="I72" s="67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5.75" customHeight="1">
      <c r="A73" s="109" t="s">
        <v>173</v>
      </c>
      <c r="B73" s="97" t="s">
        <v>165</v>
      </c>
      <c r="C73" s="50" t="str">
        <f>'Лист1'!M72</f>
        <v/>
      </c>
      <c r="D73" s="48"/>
      <c r="E73" s="48"/>
      <c r="F73" s="48"/>
      <c r="G73" s="48"/>
      <c r="H73" s="48"/>
      <c r="I73" s="67"/>
      <c r="J73" s="48"/>
      <c r="K73" s="48"/>
      <c r="L73" s="38">
        <f t="shared" si="3"/>
        <v>0</v>
      </c>
      <c r="M73" s="39">
        <f t="shared" si="4"/>
        <v>0</v>
      </c>
      <c r="N73" s="81"/>
      <c r="O73" s="81"/>
      <c r="P73" s="79"/>
    </row>
    <row r="74" ht="17.25" customHeight="1">
      <c r="A74" s="109"/>
      <c r="B74" s="55" t="s">
        <v>174</v>
      </c>
      <c r="C74" s="50">
        <f>'Лист1'!M73</f>
        <v>6</v>
      </c>
      <c r="D74" s="48"/>
      <c r="E74" s="48"/>
      <c r="F74" s="48"/>
      <c r="G74" s="48"/>
      <c r="H74" s="48">
        <v>6.0</v>
      </c>
      <c r="I74" s="48"/>
      <c r="J74" s="48"/>
      <c r="K74" s="48"/>
      <c r="L74" s="38">
        <f t="shared" si="3"/>
        <v>6</v>
      </c>
      <c r="M74" s="39">
        <f t="shared" si="4"/>
        <v>0</v>
      </c>
      <c r="N74" s="81"/>
      <c r="O74" s="81"/>
      <c r="P74" s="79"/>
    </row>
    <row r="75" ht="27.0" customHeight="1">
      <c r="A75" s="101" t="s">
        <v>175</v>
      </c>
      <c r="B75" s="110" t="s">
        <v>176</v>
      </c>
      <c r="C75" s="104">
        <f t="shared" ref="C75:K75" si="14">C76+C80+C81+C82</f>
        <v>6</v>
      </c>
      <c r="D75" s="104">
        <f t="shared" si="14"/>
        <v>0</v>
      </c>
      <c r="E75" s="104">
        <f t="shared" si="14"/>
        <v>0</v>
      </c>
      <c r="F75" s="104">
        <f t="shared" si="14"/>
        <v>0</v>
      </c>
      <c r="G75" s="104">
        <f t="shared" si="14"/>
        <v>0</v>
      </c>
      <c r="H75" s="104">
        <f t="shared" si="14"/>
        <v>0</v>
      </c>
      <c r="I75" s="104">
        <f t="shared" si="14"/>
        <v>0</v>
      </c>
      <c r="J75" s="104">
        <f t="shared" si="14"/>
        <v>0</v>
      </c>
      <c r="K75" s="104">
        <f t="shared" si="14"/>
        <v>6</v>
      </c>
      <c r="L75" s="38">
        <f t="shared" si="3"/>
        <v>6</v>
      </c>
      <c r="M75" s="39">
        <f t="shared" si="4"/>
        <v>0</v>
      </c>
      <c r="N75" s="81"/>
      <c r="O75" s="81"/>
      <c r="P75" s="79"/>
    </row>
    <row r="76" ht="15.75" customHeight="1">
      <c r="A76" s="113" t="s">
        <v>178</v>
      </c>
      <c r="B76" s="114" t="s">
        <v>179</v>
      </c>
      <c r="C76" s="48">
        <f t="shared" ref="C76:K76" si="15">SUM(C77:C79)</f>
        <v>0</v>
      </c>
      <c r="D76" s="48">
        <f t="shared" si="15"/>
        <v>0</v>
      </c>
      <c r="E76" s="48">
        <f t="shared" si="15"/>
        <v>0</v>
      </c>
      <c r="F76" s="48">
        <f t="shared" si="15"/>
        <v>0</v>
      </c>
      <c r="G76" s="48">
        <f t="shared" si="15"/>
        <v>0</v>
      </c>
      <c r="H76" s="48">
        <f t="shared" si="15"/>
        <v>0</v>
      </c>
      <c r="I76" s="48">
        <f t="shared" si="15"/>
        <v>0</v>
      </c>
      <c r="J76" s="48">
        <f t="shared" si="15"/>
        <v>0</v>
      </c>
      <c r="K76" s="48">
        <f t="shared" si="15"/>
        <v>0</v>
      </c>
      <c r="L76" s="38">
        <f t="shared" si="3"/>
        <v>0</v>
      </c>
      <c r="M76" s="39">
        <f t="shared" si="4"/>
        <v>0</v>
      </c>
      <c r="N76" s="81"/>
      <c r="O76" s="81"/>
      <c r="P76" s="79"/>
    </row>
    <row r="77" ht="15.75" customHeight="1">
      <c r="A77" s="115"/>
      <c r="B77" s="116" t="s">
        <v>180</v>
      </c>
      <c r="C77" s="50" t="str">
        <f>'Лист1'!M76</f>
        <v/>
      </c>
      <c r="D77" s="118"/>
      <c r="E77" s="118"/>
      <c r="F77" s="118"/>
      <c r="G77" s="118"/>
      <c r="H77" s="118"/>
      <c r="I77" s="118"/>
      <c r="J77" s="67"/>
      <c r="K77" s="48"/>
      <c r="L77" s="38">
        <f t="shared" si="3"/>
        <v>0</v>
      </c>
      <c r="M77" s="39">
        <f t="shared" si="4"/>
        <v>0</v>
      </c>
      <c r="N77" s="81"/>
      <c r="O77" s="81"/>
      <c r="P77" s="79"/>
    </row>
    <row r="78" ht="15.75" customHeight="1">
      <c r="A78" s="115"/>
      <c r="B78" s="116" t="s">
        <v>181</v>
      </c>
      <c r="C78" s="50" t="str">
        <f>'Лист1'!M77</f>
        <v/>
      </c>
      <c r="D78" s="118"/>
      <c r="E78" s="118"/>
      <c r="F78" s="118"/>
      <c r="G78" s="118"/>
      <c r="H78" s="118"/>
      <c r="I78" s="118"/>
      <c r="J78" s="67"/>
      <c r="K78" s="48"/>
      <c r="L78" s="38">
        <f t="shared" si="3"/>
        <v>0</v>
      </c>
      <c r="M78" s="39">
        <f t="shared" si="4"/>
        <v>0</v>
      </c>
      <c r="N78" s="81"/>
      <c r="O78" s="81"/>
      <c r="P78" s="79"/>
    </row>
    <row r="79" ht="15.75" customHeight="1">
      <c r="A79" s="115"/>
      <c r="B79" s="116" t="s">
        <v>182</v>
      </c>
      <c r="C79" s="50" t="str">
        <f>'Лист1'!M78</f>
        <v/>
      </c>
      <c r="D79" s="118"/>
      <c r="E79" s="118"/>
      <c r="F79" s="118"/>
      <c r="G79" s="118"/>
      <c r="H79" s="118"/>
      <c r="I79" s="118"/>
      <c r="J79" s="67"/>
      <c r="K79" s="48"/>
      <c r="L79" s="38">
        <f t="shared" si="3"/>
        <v>0</v>
      </c>
      <c r="M79" s="39">
        <f t="shared" si="4"/>
        <v>0</v>
      </c>
      <c r="N79" s="81"/>
      <c r="O79" s="81"/>
      <c r="P79" s="79"/>
    </row>
    <row r="80" ht="15.75" customHeight="1">
      <c r="A80" s="109" t="s">
        <v>183</v>
      </c>
      <c r="B80" s="97" t="s">
        <v>163</v>
      </c>
      <c r="C80" s="50" t="str">
        <f>'Лист1'!M79</f>
        <v/>
      </c>
      <c r="D80" s="48"/>
      <c r="E80" s="48"/>
      <c r="F80" s="48"/>
      <c r="G80" s="48"/>
      <c r="H80" s="48"/>
      <c r="I80" s="48"/>
      <c r="J80" s="67"/>
      <c r="K80" s="48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09" t="s">
        <v>184</v>
      </c>
      <c r="B81" s="97" t="s">
        <v>165</v>
      </c>
      <c r="C81" s="50" t="str">
        <f>'Лист1'!M80</f>
        <v/>
      </c>
      <c r="D81" s="48"/>
      <c r="E81" s="48"/>
      <c r="F81" s="48"/>
      <c r="G81" s="48"/>
      <c r="H81" s="48"/>
      <c r="I81" s="48"/>
      <c r="J81" s="48"/>
      <c r="K81" s="67"/>
      <c r="L81" s="38">
        <f t="shared" si="3"/>
        <v>0</v>
      </c>
      <c r="M81" s="39">
        <f t="shared" si="4"/>
        <v>0</v>
      </c>
      <c r="N81" s="81"/>
      <c r="O81" s="81"/>
      <c r="P81" s="79"/>
    </row>
    <row r="82" ht="15.75" customHeight="1">
      <c r="A82" s="109"/>
      <c r="B82" s="55" t="s">
        <v>185</v>
      </c>
      <c r="C82" s="50">
        <f>'Лист1'!M81</f>
        <v>6</v>
      </c>
      <c r="D82" s="48"/>
      <c r="E82" s="48"/>
      <c r="F82" s="48"/>
      <c r="G82" s="48"/>
      <c r="H82" s="48"/>
      <c r="I82" s="48"/>
      <c r="J82" s="48"/>
      <c r="K82" s="48">
        <v>6.0</v>
      </c>
      <c r="L82" s="38">
        <f t="shared" si="3"/>
        <v>6</v>
      </c>
      <c r="M82" s="39">
        <f t="shared" si="4"/>
        <v>0</v>
      </c>
      <c r="N82" s="81"/>
      <c r="O82" s="81"/>
      <c r="P82" s="79"/>
    </row>
    <row r="83" ht="15.75" customHeight="1">
      <c r="A83" s="101" t="s">
        <v>186</v>
      </c>
      <c r="B83" s="102" t="s">
        <v>221</v>
      </c>
      <c r="C83" s="104">
        <f t="shared" ref="C83:K83" si="16">C84+C87+C88+C89</f>
        <v>6</v>
      </c>
      <c r="D83" s="104">
        <f t="shared" si="16"/>
        <v>0</v>
      </c>
      <c r="E83" s="104">
        <f t="shared" si="16"/>
        <v>0</v>
      </c>
      <c r="F83" s="104">
        <f t="shared" si="16"/>
        <v>0</v>
      </c>
      <c r="G83" s="104">
        <f t="shared" si="16"/>
        <v>0</v>
      </c>
      <c r="H83" s="104">
        <f t="shared" si="16"/>
        <v>0</v>
      </c>
      <c r="I83" s="104">
        <f t="shared" si="16"/>
        <v>6</v>
      </c>
      <c r="J83" s="104">
        <f t="shared" si="16"/>
        <v>0</v>
      </c>
      <c r="K83" s="104">
        <f t="shared" si="16"/>
        <v>0</v>
      </c>
      <c r="L83" s="38">
        <f t="shared" si="3"/>
        <v>6</v>
      </c>
      <c r="M83" s="39">
        <f t="shared" si="4"/>
        <v>0</v>
      </c>
      <c r="N83" s="81"/>
      <c r="O83" s="81"/>
      <c r="P83" s="79"/>
    </row>
    <row r="84" ht="15.75" customHeight="1">
      <c r="A84" s="83" t="s">
        <v>189</v>
      </c>
      <c r="B84" s="97" t="s">
        <v>190</v>
      </c>
      <c r="C84" s="50">
        <f>'Лист1'!M83</f>
        <v>0</v>
      </c>
      <c r="D84" s="48">
        <f t="shared" ref="D84:K84" si="17">D85+D86</f>
        <v>0</v>
      </c>
      <c r="E84" s="48">
        <f t="shared" si="17"/>
        <v>0</v>
      </c>
      <c r="F84" s="48">
        <f t="shared" si="17"/>
        <v>0</v>
      </c>
      <c r="G84" s="67">
        <f t="shared" si="17"/>
        <v>0</v>
      </c>
      <c r="H84" s="67">
        <f t="shared" si="17"/>
        <v>0</v>
      </c>
      <c r="I84" s="48">
        <f t="shared" si="17"/>
        <v>0</v>
      </c>
      <c r="J84" s="48">
        <f t="shared" si="17"/>
        <v>0</v>
      </c>
      <c r="K84" s="48">
        <f t="shared" si="17"/>
        <v>0</v>
      </c>
      <c r="L84" s="38">
        <f t="shared" si="3"/>
        <v>0</v>
      </c>
      <c r="M84" s="39">
        <f t="shared" si="4"/>
        <v>0</v>
      </c>
      <c r="N84" s="81"/>
      <c r="O84" s="81"/>
      <c r="P84" s="79"/>
    </row>
    <row r="85" ht="15.75" customHeight="1">
      <c r="A85" s="92"/>
      <c r="B85" s="120" t="s">
        <v>191</v>
      </c>
      <c r="C85" s="50" t="str">
        <f>'Лист1'!M84</f>
        <v/>
      </c>
      <c r="D85" s="50"/>
      <c r="E85" s="50"/>
      <c r="F85" s="50"/>
      <c r="G85" s="50"/>
      <c r="H85" s="50"/>
      <c r="I85" s="50"/>
      <c r="J85" s="48"/>
      <c r="K85" s="48"/>
      <c r="L85" s="38">
        <f t="shared" si="3"/>
        <v>0</v>
      </c>
      <c r="M85" s="39">
        <f t="shared" si="4"/>
        <v>0</v>
      </c>
      <c r="N85" s="81"/>
      <c r="O85" s="81"/>
      <c r="P85" s="79"/>
    </row>
    <row r="86" ht="15.75" customHeight="1">
      <c r="A86" s="92"/>
      <c r="B86" s="120" t="s">
        <v>192</v>
      </c>
      <c r="C86" s="50" t="str">
        <f>'Лист1'!M85</f>
        <v/>
      </c>
      <c r="D86" s="50"/>
      <c r="E86" s="50"/>
      <c r="F86" s="50"/>
      <c r="G86" s="68"/>
      <c r="H86" s="50"/>
      <c r="I86" s="50"/>
      <c r="J86" s="48"/>
      <c r="K86" s="85"/>
      <c r="L86" s="38">
        <f t="shared" si="3"/>
        <v>0</v>
      </c>
      <c r="M86" s="39">
        <f t="shared" si="4"/>
        <v>0</v>
      </c>
      <c r="N86" s="81"/>
      <c r="O86" s="81"/>
      <c r="P86" s="79"/>
    </row>
    <row r="87" ht="15.75" customHeight="1">
      <c r="A87" s="83" t="s">
        <v>193</v>
      </c>
      <c r="B87" s="55" t="s">
        <v>194</v>
      </c>
      <c r="C87" s="50" t="str">
        <f>'Лист1'!M86</f>
        <v/>
      </c>
      <c r="D87" s="48"/>
      <c r="E87" s="48"/>
      <c r="F87" s="67"/>
      <c r="G87" s="67"/>
      <c r="H87" s="48"/>
      <c r="I87" s="48"/>
      <c r="J87" s="48"/>
      <c r="K87" s="85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1" t="s">
        <v>196</v>
      </c>
      <c r="B88" s="55" t="s">
        <v>197</v>
      </c>
      <c r="C88" s="50" t="str">
        <f>'Лист1'!M87</f>
        <v/>
      </c>
      <c r="D88" s="48"/>
      <c r="E88" s="48"/>
      <c r="F88" s="48"/>
      <c r="G88" s="48"/>
      <c r="H88" s="67"/>
      <c r="I88" s="48"/>
      <c r="J88" s="48"/>
      <c r="K88" s="85"/>
      <c r="L88" s="38">
        <f t="shared" si="3"/>
        <v>0</v>
      </c>
      <c r="M88" s="39">
        <f t="shared" si="4"/>
        <v>0</v>
      </c>
      <c r="N88" s="81"/>
      <c r="O88" s="81"/>
      <c r="P88" s="79"/>
    </row>
    <row r="89" ht="15.75" customHeight="1">
      <c r="A89" s="91"/>
      <c r="B89" s="55" t="s">
        <v>198</v>
      </c>
      <c r="C89" s="50">
        <f>'Лист1'!M88</f>
        <v>6</v>
      </c>
      <c r="D89" s="48"/>
      <c r="E89" s="48"/>
      <c r="F89" s="48"/>
      <c r="G89" s="48"/>
      <c r="H89" s="48"/>
      <c r="I89" s="48">
        <v>6.0</v>
      </c>
      <c r="J89" s="48"/>
      <c r="K89" s="85"/>
      <c r="L89" s="38">
        <f t="shared" si="3"/>
        <v>6</v>
      </c>
      <c r="M89" s="39">
        <f t="shared" si="4"/>
        <v>0</v>
      </c>
      <c r="N89" s="81"/>
      <c r="O89" s="81"/>
      <c r="P89" s="79"/>
    </row>
    <row r="90" ht="17.25" customHeight="1">
      <c r="A90" s="123"/>
      <c r="B90" s="124" t="s">
        <v>200</v>
      </c>
      <c r="C90" s="67">
        <f t="shared" ref="C90:K90" si="18">C11+C32+C39+C43+C60</f>
        <v>150</v>
      </c>
      <c r="D90" s="67">
        <f t="shared" si="18"/>
        <v>12</v>
      </c>
      <c r="E90" s="67">
        <f t="shared" si="18"/>
        <v>24</v>
      </c>
      <c r="F90" s="67">
        <f t="shared" si="18"/>
        <v>24</v>
      </c>
      <c r="G90" s="67">
        <f t="shared" si="18"/>
        <v>24</v>
      </c>
      <c r="H90" s="67">
        <f t="shared" si="18"/>
        <v>12</v>
      </c>
      <c r="I90" s="67">
        <f t="shared" si="18"/>
        <v>18</v>
      </c>
      <c r="J90" s="67">
        <f t="shared" si="18"/>
        <v>18</v>
      </c>
      <c r="K90" s="67">
        <f t="shared" si="18"/>
        <v>18</v>
      </c>
      <c r="L90" s="38">
        <f t="shared" si="3"/>
        <v>150</v>
      </c>
      <c r="M90" s="39">
        <f t="shared" si="4"/>
        <v>0</v>
      </c>
      <c r="N90" s="81"/>
      <c r="O90" s="81"/>
      <c r="P90" s="79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1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14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40</v>
      </c>
      <c r="D11" s="36">
        <f t="shared" si="1"/>
        <v>18</v>
      </c>
      <c r="E11" s="36">
        <f t="shared" si="1"/>
        <v>22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90" si="3">SUM(D11:K11)</f>
        <v>40</v>
      </c>
      <c r="M11" s="39">
        <f t="shared" ref="M11:M90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18</v>
      </c>
      <c r="D12" s="44">
        <f t="shared" si="2"/>
        <v>9</v>
      </c>
      <c r="E12" s="44">
        <f t="shared" si="2"/>
        <v>9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18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>
        <f>'Лист1'!L13</f>
        <v>2</v>
      </c>
      <c r="D13" s="53">
        <v>1.0</v>
      </c>
      <c r="E13" s="48">
        <v>1.0</v>
      </c>
      <c r="F13" s="53"/>
      <c r="G13" s="54"/>
      <c r="H13" s="54"/>
      <c r="I13" s="54"/>
      <c r="J13" s="54"/>
      <c r="K13" s="54"/>
      <c r="L13" s="38">
        <f t="shared" si="3"/>
        <v>2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>
        <f>'Лист1'!L14</f>
        <v>4</v>
      </c>
      <c r="D14" s="53">
        <v>2.0</v>
      </c>
      <c r="E14" s="53">
        <v>2.0</v>
      </c>
      <c r="F14" s="53"/>
      <c r="G14" s="54"/>
      <c r="H14" s="54"/>
      <c r="I14" s="54"/>
      <c r="J14" s="54"/>
      <c r="K14" s="54"/>
      <c r="L14" s="38">
        <f t="shared" si="3"/>
        <v>4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>
        <f>'Лист1'!L15</f>
        <v>4</v>
      </c>
      <c r="D15" s="53">
        <v>2.0</v>
      </c>
      <c r="E15" s="53">
        <v>2.0</v>
      </c>
      <c r="F15" s="53"/>
      <c r="G15" s="54"/>
      <c r="H15" s="54"/>
      <c r="I15" s="54"/>
      <c r="J15" s="54"/>
      <c r="K15" s="54"/>
      <c r="L15" s="38">
        <f t="shared" si="3"/>
        <v>4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>
        <f>'Лист1'!L16</f>
        <v>4</v>
      </c>
      <c r="D16" s="48">
        <v>2.0</v>
      </c>
      <c r="E16" s="48">
        <v>2.0</v>
      </c>
      <c r="F16" s="53"/>
      <c r="G16" s="54"/>
      <c r="H16" s="54"/>
      <c r="I16" s="54"/>
      <c r="J16" s="54"/>
      <c r="K16" s="54"/>
      <c r="L16" s="38">
        <f t="shared" si="3"/>
        <v>4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>
        <f>'Лист1'!L17</f>
        <v>2</v>
      </c>
      <c r="D17" s="53">
        <v>1.0</v>
      </c>
      <c r="E17" s="53">
        <v>1.0</v>
      </c>
      <c r="F17" s="53"/>
      <c r="G17" s="54"/>
      <c r="H17" s="54"/>
      <c r="I17" s="54"/>
      <c r="J17" s="54"/>
      <c r="K17" s="54"/>
      <c r="L17" s="38">
        <f t="shared" si="3"/>
        <v>2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>
        <f>'Лист1'!L18</f>
        <v>2</v>
      </c>
      <c r="D18" s="67">
        <v>1.0</v>
      </c>
      <c r="E18" s="53">
        <v>1.0</v>
      </c>
      <c r="F18" s="53"/>
      <c r="G18" s="54"/>
      <c r="H18" s="54"/>
      <c r="I18" s="54"/>
      <c r="J18" s="54"/>
      <c r="K18" s="54"/>
      <c r="L18" s="38">
        <f t="shared" si="3"/>
        <v>2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'Лист1'!L19</f>
        <v/>
      </c>
      <c r="D19" s="67"/>
      <c r="E19" s="67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2" t="s">
        <v>62</v>
      </c>
      <c r="C20" s="50" t="str">
        <f>'Лист1'!L20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63</v>
      </c>
      <c r="B21" s="63" t="s">
        <v>64</v>
      </c>
      <c r="C21" s="44">
        <f t="shared" ref="C21:K21" si="5">SUM(C22:C24)</f>
        <v>14</v>
      </c>
      <c r="D21" s="44">
        <f t="shared" si="5"/>
        <v>6</v>
      </c>
      <c r="E21" s="44">
        <f t="shared" si="5"/>
        <v>8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14</v>
      </c>
      <c r="M21" s="39">
        <f t="shared" si="4"/>
        <v>0</v>
      </c>
      <c r="N21" s="10"/>
      <c r="O21" s="10"/>
    </row>
    <row r="22" ht="15.75" customHeight="1">
      <c r="A22" s="45" t="s">
        <v>66</v>
      </c>
      <c r="B22" s="46" t="s">
        <v>67</v>
      </c>
      <c r="C22" s="50">
        <f>'Лист1'!L22</f>
        <v>4</v>
      </c>
      <c r="D22" s="67">
        <v>2.0</v>
      </c>
      <c r="E22" s="67">
        <v>2.0</v>
      </c>
      <c r="F22" s="67"/>
      <c r="G22" s="68"/>
      <c r="H22" s="68"/>
      <c r="I22" s="68"/>
      <c r="J22" s="68"/>
      <c r="K22" s="68"/>
      <c r="L22" s="38">
        <f t="shared" si="3"/>
        <v>4</v>
      </c>
      <c r="M22" s="39">
        <f t="shared" si="4"/>
        <v>0</v>
      </c>
      <c r="N22" s="10"/>
      <c r="O22" s="10"/>
    </row>
    <row r="23" ht="15.75" customHeight="1">
      <c r="A23" s="45" t="s">
        <v>68</v>
      </c>
      <c r="B23" s="55" t="s">
        <v>69</v>
      </c>
      <c r="C23" s="50">
        <f>'Лист1'!L23</f>
        <v>8</v>
      </c>
      <c r="D23" s="48">
        <v>4.0</v>
      </c>
      <c r="E23" s="48">
        <v>4.0</v>
      </c>
      <c r="F23" s="67"/>
      <c r="G23" s="68"/>
      <c r="H23" s="68"/>
      <c r="I23" s="68"/>
      <c r="J23" s="68"/>
      <c r="K23" s="68"/>
      <c r="L23" s="38">
        <f t="shared" si="3"/>
        <v>8</v>
      </c>
      <c r="M23" s="39">
        <f t="shared" si="4"/>
        <v>0</v>
      </c>
      <c r="N23" s="10"/>
      <c r="O23" s="10"/>
    </row>
    <row r="24" ht="15.75" customHeight="1">
      <c r="A24" s="45" t="s">
        <v>70</v>
      </c>
      <c r="B24" s="55" t="s">
        <v>71</v>
      </c>
      <c r="C24" s="50">
        <f>'Лист1'!L24</f>
        <v>2</v>
      </c>
      <c r="D24" s="67"/>
      <c r="E24" s="67">
        <v>2.0</v>
      </c>
      <c r="F24" s="67"/>
      <c r="G24" s="68"/>
      <c r="H24" s="68"/>
      <c r="I24" s="68"/>
      <c r="J24" s="68"/>
      <c r="K24" s="68"/>
      <c r="L24" s="38">
        <f t="shared" si="3"/>
        <v>2</v>
      </c>
      <c r="M24" s="39">
        <f t="shared" si="4"/>
        <v>0</v>
      </c>
      <c r="N24" s="10"/>
      <c r="O24" s="10"/>
    </row>
    <row r="25" ht="25.5" customHeight="1">
      <c r="A25" s="40" t="s">
        <v>73</v>
      </c>
      <c r="B25" s="69" t="s">
        <v>74</v>
      </c>
      <c r="C25" s="44">
        <f t="shared" ref="C25:K25" si="6">C26</f>
        <v>8</v>
      </c>
      <c r="D25" s="44">
        <f t="shared" si="6"/>
        <v>3</v>
      </c>
      <c r="E25" s="44">
        <f t="shared" si="6"/>
        <v>5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8</v>
      </c>
      <c r="M25" s="39">
        <f t="shared" si="4"/>
        <v>0</v>
      </c>
      <c r="N25" s="10"/>
      <c r="O25" s="10"/>
    </row>
    <row r="26" ht="25.5" customHeight="1">
      <c r="A26" s="70" t="s">
        <v>76</v>
      </c>
      <c r="B26" s="55" t="s">
        <v>77</v>
      </c>
      <c r="C26" s="50">
        <f t="shared" ref="C26:K26" si="7">SUM(C27:C31)</f>
        <v>8</v>
      </c>
      <c r="D26" s="50">
        <f t="shared" si="7"/>
        <v>3</v>
      </c>
      <c r="E26" s="50">
        <f t="shared" si="7"/>
        <v>5</v>
      </c>
      <c r="F26" s="50">
        <f t="shared" si="7"/>
        <v>0</v>
      </c>
      <c r="G26" s="50">
        <f t="shared" si="7"/>
        <v>0</v>
      </c>
      <c r="H26" s="50">
        <f t="shared" si="7"/>
        <v>0</v>
      </c>
      <c r="I26" s="50">
        <f t="shared" si="7"/>
        <v>0</v>
      </c>
      <c r="J26" s="50">
        <f t="shared" si="7"/>
        <v>0</v>
      </c>
      <c r="K26" s="50">
        <f t="shared" si="7"/>
        <v>0</v>
      </c>
      <c r="L26" s="38">
        <f t="shared" si="3"/>
        <v>8</v>
      </c>
      <c r="M26" s="39">
        <f t="shared" si="4"/>
        <v>0</v>
      </c>
      <c r="N26" s="10"/>
      <c r="O26" s="10"/>
    </row>
    <row r="27" ht="25.5" customHeight="1">
      <c r="A27" s="45"/>
      <c r="B27" s="71" t="s">
        <v>78</v>
      </c>
      <c r="C27" s="50">
        <f>'Лист1'!L27</f>
        <v>2</v>
      </c>
      <c r="D27" s="50">
        <v>2.0</v>
      </c>
      <c r="E27" s="50"/>
      <c r="F27" s="48"/>
      <c r="G27" s="48"/>
      <c r="H27" s="48"/>
      <c r="I27" s="48"/>
      <c r="J27" s="48"/>
      <c r="K27" s="48"/>
      <c r="L27" s="38">
        <f t="shared" si="3"/>
        <v>2</v>
      </c>
      <c r="M27" s="39">
        <f t="shared" si="4"/>
        <v>0</v>
      </c>
      <c r="N27" s="10"/>
      <c r="O27" s="10"/>
    </row>
    <row r="28" ht="25.5" customHeight="1">
      <c r="A28" s="45"/>
      <c r="B28" s="71" t="s">
        <v>79</v>
      </c>
      <c r="C28" s="50">
        <f>'Лист1'!L28</f>
        <v>2</v>
      </c>
      <c r="D28" s="50"/>
      <c r="E28" s="50">
        <v>2.0</v>
      </c>
      <c r="F28" s="48"/>
      <c r="G28" s="48"/>
      <c r="H28" s="48"/>
      <c r="I28" s="48"/>
      <c r="J28" s="48"/>
      <c r="K28" s="48"/>
      <c r="L28" s="38">
        <f t="shared" si="3"/>
        <v>2</v>
      </c>
      <c r="M28" s="39">
        <f t="shared" si="4"/>
        <v>0</v>
      </c>
      <c r="N28" s="10"/>
      <c r="O28" s="10"/>
    </row>
    <row r="29" ht="25.5" customHeight="1">
      <c r="A29" s="45"/>
      <c r="B29" s="71" t="s">
        <v>80</v>
      </c>
      <c r="C29" s="50">
        <f>'Лист1'!L29</f>
        <v>2</v>
      </c>
      <c r="D29" s="50"/>
      <c r="E29" s="50">
        <v>2.0</v>
      </c>
      <c r="F29" s="48"/>
      <c r="G29" s="48"/>
      <c r="H29" s="48"/>
      <c r="I29" s="48"/>
      <c r="J29" s="48"/>
      <c r="K29" s="48"/>
      <c r="L29" s="38">
        <f t="shared" si="3"/>
        <v>2</v>
      </c>
      <c r="M29" s="39">
        <f t="shared" si="4"/>
        <v>0</v>
      </c>
      <c r="N29" s="10"/>
      <c r="O29" s="10"/>
    </row>
    <row r="30" ht="25.5" customHeight="1">
      <c r="A30" s="45"/>
      <c r="B30" s="71" t="s">
        <v>81</v>
      </c>
      <c r="C30" s="50">
        <f>'Лист1'!L30</f>
        <v>2</v>
      </c>
      <c r="D30" s="48">
        <v>1.0</v>
      </c>
      <c r="E30" s="48">
        <v>1.0</v>
      </c>
      <c r="F30" s="48"/>
      <c r="G30" s="48"/>
      <c r="H30" s="48"/>
      <c r="I30" s="48"/>
      <c r="J30" s="48"/>
      <c r="K30" s="48"/>
      <c r="L30" s="38">
        <f t="shared" si="3"/>
        <v>2</v>
      </c>
      <c r="M30" s="39">
        <f t="shared" si="4"/>
        <v>0</v>
      </c>
      <c r="N30" s="10"/>
      <c r="O30" s="10"/>
    </row>
    <row r="31" ht="15.75" customHeight="1">
      <c r="A31" s="74" t="s">
        <v>82</v>
      </c>
      <c r="B31" s="55" t="s">
        <v>83</v>
      </c>
      <c r="C31" s="50" t="str">
        <f>'Лист1'!L31</f>
        <v/>
      </c>
      <c r="D31" s="67"/>
      <c r="E31" s="67"/>
      <c r="F31" s="67"/>
      <c r="G31" s="68"/>
      <c r="H31" s="68"/>
      <c r="I31" s="68"/>
      <c r="J31" s="68"/>
      <c r="K31" s="68"/>
      <c r="L31" s="38">
        <f t="shared" si="3"/>
        <v>0</v>
      </c>
      <c r="M31" s="39">
        <f t="shared" si="4"/>
        <v>0</v>
      </c>
      <c r="N31" s="10"/>
      <c r="O31" s="10"/>
    </row>
    <row r="32" ht="39.0" customHeight="1">
      <c r="A32" s="76" t="s">
        <v>85</v>
      </c>
      <c r="B32" s="77" t="s">
        <v>86</v>
      </c>
      <c r="C32" s="44">
        <f t="shared" ref="C32:K32" si="8">SUM(C33:C38)</f>
        <v>12</v>
      </c>
      <c r="D32" s="44">
        <f t="shared" si="8"/>
        <v>0</v>
      </c>
      <c r="E32" s="44">
        <f t="shared" si="8"/>
        <v>0</v>
      </c>
      <c r="F32" s="44">
        <f t="shared" si="8"/>
        <v>5</v>
      </c>
      <c r="G32" s="44">
        <f t="shared" si="8"/>
        <v>3</v>
      </c>
      <c r="H32" s="44">
        <f t="shared" si="8"/>
        <v>3</v>
      </c>
      <c r="I32" s="44">
        <f t="shared" si="8"/>
        <v>1</v>
      </c>
      <c r="J32" s="44">
        <f t="shared" si="8"/>
        <v>0</v>
      </c>
      <c r="K32" s="44">
        <f t="shared" si="8"/>
        <v>0</v>
      </c>
      <c r="L32" s="38">
        <f t="shared" si="3"/>
        <v>12</v>
      </c>
      <c r="M32" s="39">
        <f t="shared" si="4"/>
        <v>0</v>
      </c>
      <c r="N32" s="81"/>
      <c r="O32" s="81"/>
      <c r="P32" s="79"/>
    </row>
    <row r="33" ht="15.75" customHeight="1">
      <c r="A33" s="45" t="s">
        <v>88</v>
      </c>
      <c r="B33" s="55" t="s">
        <v>89</v>
      </c>
      <c r="C33" s="50">
        <f>'Лист1'!L33</f>
        <v>2</v>
      </c>
      <c r="D33" s="67"/>
      <c r="E33" s="67"/>
      <c r="F33" s="67"/>
      <c r="G33" s="67"/>
      <c r="H33" s="75">
        <v>2.0</v>
      </c>
      <c r="I33" s="67"/>
      <c r="J33" s="67"/>
      <c r="K33" s="67"/>
      <c r="L33" s="38">
        <f t="shared" si="3"/>
        <v>2</v>
      </c>
      <c r="M33" s="39">
        <f t="shared" si="4"/>
        <v>0</v>
      </c>
      <c r="N33" s="81"/>
      <c r="O33" s="81"/>
      <c r="P33" s="79"/>
    </row>
    <row r="34" ht="15.75" customHeight="1">
      <c r="A34" s="45" t="s">
        <v>90</v>
      </c>
      <c r="B34" s="55" t="s">
        <v>52</v>
      </c>
      <c r="C34" s="50">
        <f>'Лист1'!L34</f>
        <v>2</v>
      </c>
      <c r="D34" s="67"/>
      <c r="E34" s="67"/>
      <c r="F34" s="67">
        <v>2.0</v>
      </c>
      <c r="H34" s="67"/>
      <c r="I34" s="67"/>
      <c r="J34" s="67"/>
      <c r="K34" s="67"/>
      <c r="L34" s="38">
        <f t="shared" si="3"/>
        <v>2</v>
      </c>
      <c r="M34" s="39">
        <f t="shared" si="4"/>
        <v>0</v>
      </c>
      <c r="N34" s="81"/>
      <c r="O34" s="81"/>
      <c r="P34" s="79"/>
    </row>
    <row r="35" ht="15.75" customHeight="1">
      <c r="A35" s="45" t="s">
        <v>91</v>
      </c>
      <c r="B35" s="55" t="s">
        <v>92</v>
      </c>
      <c r="C35" s="50">
        <f>'Лист1'!L35</f>
        <v>4</v>
      </c>
      <c r="D35" s="67"/>
      <c r="E35" s="67"/>
      <c r="F35" s="67">
        <v>1.0</v>
      </c>
      <c r="G35" s="67">
        <v>1.0</v>
      </c>
      <c r="H35" s="67">
        <v>1.0</v>
      </c>
      <c r="I35" s="67">
        <v>1.0</v>
      </c>
      <c r="J35" s="67"/>
      <c r="K35" s="67"/>
      <c r="L35" s="38">
        <f t="shared" si="3"/>
        <v>4</v>
      </c>
      <c r="M35" s="39">
        <f t="shared" si="4"/>
        <v>0</v>
      </c>
      <c r="N35" s="81"/>
      <c r="O35" s="81"/>
      <c r="P35" s="79"/>
    </row>
    <row r="36" ht="15.75" customHeight="1">
      <c r="A36" s="45" t="s">
        <v>94</v>
      </c>
      <c r="B36" s="55" t="s">
        <v>55</v>
      </c>
      <c r="C36" s="50" t="str">
        <f>'Лист1'!L36</f>
        <v/>
      </c>
      <c r="D36" s="67"/>
      <c r="E36" s="67"/>
      <c r="F36" s="67"/>
      <c r="G36" s="67"/>
      <c r="H36" s="67"/>
      <c r="I36" s="67"/>
      <c r="J36" s="67"/>
      <c r="K36" s="67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96</v>
      </c>
      <c r="B37" s="55" t="s">
        <v>97</v>
      </c>
      <c r="C37" s="50">
        <f>'Лист1'!L37</f>
        <v>2</v>
      </c>
      <c r="D37" s="67"/>
      <c r="E37" s="67"/>
      <c r="F37" s="67">
        <v>2.0</v>
      </c>
      <c r="G37" s="67"/>
      <c r="H37" s="67"/>
      <c r="I37" s="67"/>
      <c r="K37" s="67"/>
      <c r="L37" s="38">
        <f t="shared" si="3"/>
        <v>2</v>
      </c>
      <c r="M37" s="39">
        <f t="shared" si="4"/>
        <v>0</v>
      </c>
      <c r="N37" s="81"/>
      <c r="O37" s="81"/>
      <c r="P37" s="79"/>
    </row>
    <row r="38" ht="15.75" customHeight="1">
      <c r="A38" s="45" t="s">
        <v>98</v>
      </c>
      <c r="B38" s="55" t="s">
        <v>99</v>
      </c>
      <c r="C38" s="50">
        <f>'Лист1'!L38</f>
        <v>2</v>
      </c>
      <c r="D38" s="67"/>
      <c r="E38" s="67"/>
      <c r="F38" s="67"/>
      <c r="G38" s="67">
        <v>2.0</v>
      </c>
      <c r="H38" s="67"/>
      <c r="I38" s="67"/>
      <c r="J38" s="67"/>
      <c r="K38" s="67"/>
      <c r="L38" s="38">
        <f t="shared" si="3"/>
        <v>2</v>
      </c>
      <c r="M38" s="39">
        <f t="shared" si="4"/>
        <v>0</v>
      </c>
      <c r="N38" s="81"/>
      <c r="O38" s="81"/>
      <c r="P38" s="79"/>
    </row>
    <row r="39" ht="15.75" customHeight="1">
      <c r="A39" s="76" t="s">
        <v>100</v>
      </c>
      <c r="B39" s="77" t="s">
        <v>101</v>
      </c>
      <c r="C39" s="44">
        <f t="shared" ref="C39:K39" si="9">SUM(C40:C42)</f>
        <v>6</v>
      </c>
      <c r="D39" s="44">
        <f t="shared" si="9"/>
        <v>0</v>
      </c>
      <c r="E39" s="44">
        <f t="shared" si="9"/>
        <v>0</v>
      </c>
      <c r="F39" s="44">
        <f t="shared" si="9"/>
        <v>4</v>
      </c>
      <c r="G39" s="44">
        <f t="shared" si="9"/>
        <v>2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6</v>
      </c>
      <c r="M39" s="39">
        <f t="shared" si="4"/>
        <v>0</v>
      </c>
      <c r="N39" s="81"/>
      <c r="O39" s="81"/>
      <c r="P39" s="79"/>
    </row>
    <row r="40" ht="15.75" customHeight="1">
      <c r="A40" s="83" t="s">
        <v>103</v>
      </c>
      <c r="B40" s="84" t="s">
        <v>49</v>
      </c>
      <c r="C40" s="50">
        <f>'Лист1'!L40</f>
        <v>2</v>
      </c>
      <c r="D40" s="48"/>
      <c r="E40" s="48"/>
      <c r="F40" s="48">
        <v>2.0</v>
      </c>
      <c r="G40" s="85"/>
      <c r="H40" s="85"/>
      <c r="I40" s="85"/>
      <c r="J40" s="85"/>
      <c r="K40" s="85"/>
      <c r="L40" s="38">
        <f t="shared" si="3"/>
        <v>2</v>
      </c>
      <c r="M40" s="39">
        <f t="shared" si="4"/>
        <v>0</v>
      </c>
      <c r="N40" s="81"/>
      <c r="O40" s="81"/>
      <c r="P40" s="79"/>
    </row>
    <row r="41" ht="15.75" customHeight="1">
      <c r="A41" s="83" t="s">
        <v>105</v>
      </c>
      <c r="B41" s="84" t="s">
        <v>106</v>
      </c>
      <c r="C41" s="50">
        <f>'Лист1'!L41</f>
        <v>2</v>
      </c>
      <c r="D41" s="48"/>
      <c r="E41" s="48"/>
      <c r="F41" s="48">
        <v>2.0</v>
      </c>
      <c r="G41" s="85"/>
      <c r="H41" s="85"/>
      <c r="I41" s="85"/>
      <c r="J41" s="85"/>
      <c r="K41" s="85"/>
      <c r="L41" s="38">
        <f t="shared" si="3"/>
        <v>2</v>
      </c>
      <c r="M41" s="39">
        <f t="shared" si="4"/>
        <v>0</v>
      </c>
      <c r="N41" s="81"/>
      <c r="O41" s="81"/>
      <c r="P41" s="79"/>
    </row>
    <row r="42" ht="15.75" customHeight="1">
      <c r="A42" s="83" t="s">
        <v>107</v>
      </c>
      <c r="B42" s="84" t="s">
        <v>108</v>
      </c>
      <c r="C42" s="50">
        <f>'Лист1'!L42</f>
        <v>2</v>
      </c>
      <c r="D42" s="48"/>
      <c r="E42" s="48"/>
      <c r="F42" s="67"/>
      <c r="G42" s="48">
        <v>2.0</v>
      </c>
      <c r="H42" s="48"/>
      <c r="I42" s="48"/>
      <c r="J42" s="48"/>
      <c r="K42" s="48"/>
      <c r="L42" s="38">
        <f t="shared" si="3"/>
        <v>2</v>
      </c>
      <c r="M42" s="39">
        <f t="shared" si="4"/>
        <v>0</v>
      </c>
      <c r="N42" s="81"/>
      <c r="O42" s="81"/>
      <c r="P42" s="79"/>
    </row>
    <row r="43" ht="15.75" customHeight="1">
      <c r="A43" s="76" t="s">
        <v>109</v>
      </c>
      <c r="B43" s="86" t="s">
        <v>110</v>
      </c>
      <c r="C43" s="44">
        <f t="shared" ref="C43:K43" si="10">SUM(C44:C59)</f>
        <v>36</v>
      </c>
      <c r="D43" s="44">
        <f t="shared" si="10"/>
        <v>0</v>
      </c>
      <c r="E43" s="44">
        <f t="shared" si="10"/>
        <v>0</v>
      </c>
      <c r="F43" s="44">
        <f t="shared" si="10"/>
        <v>7</v>
      </c>
      <c r="G43" s="44">
        <f t="shared" si="10"/>
        <v>19</v>
      </c>
      <c r="H43" s="44">
        <f t="shared" si="10"/>
        <v>2</v>
      </c>
      <c r="I43" s="44">
        <f t="shared" si="10"/>
        <v>4</v>
      </c>
      <c r="J43" s="44">
        <f t="shared" si="10"/>
        <v>2</v>
      </c>
      <c r="K43" s="44">
        <f t="shared" si="10"/>
        <v>2</v>
      </c>
      <c r="L43" s="38">
        <f t="shared" si="3"/>
        <v>36</v>
      </c>
      <c r="M43" s="39">
        <f t="shared" si="4"/>
        <v>0</v>
      </c>
      <c r="N43" s="81"/>
      <c r="O43" s="81"/>
      <c r="P43" s="79"/>
    </row>
    <row r="44" ht="15.75" customHeight="1">
      <c r="A44" s="83" t="s">
        <v>112</v>
      </c>
      <c r="B44" s="87" t="s">
        <v>113</v>
      </c>
      <c r="C44" s="50">
        <f>'Лист1'!L44</f>
        <v>4</v>
      </c>
      <c r="D44" s="88"/>
      <c r="E44" s="88"/>
      <c r="F44" s="48">
        <v>2.0</v>
      </c>
      <c r="G44" s="48">
        <v>2.0</v>
      </c>
      <c r="H44" s="48"/>
      <c r="I44" s="48"/>
      <c r="J44" s="48"/>
      <c r="K44" s="48"/>
      <c r="L44" s="38">
        <f t="shared" si="3"/>
        <v>4</v>
      </c>
      <c r="M44" s="39">
        <f t="shared" si="4"/>
        <v>0</v>
      </c>
      <c r="N44" s="81"/>
      <c r="O44" s="81"/>
      <c r="P44" s="79"/>
    </row>
    <row r="45" ht="15.75" customHeight="1">
      <c r="A45" s="83" t="s">
        <v>115</v>
      </c>
      <c r="B45" s="87" t="s">
        <v>116</v>
      </c>
      <c r="C45" s="50">
        <f>'Лист1'!L45</f>
        <v>2</v>
      </c>
      <c r="D45" s="88"/>
      <c r="E45" s="88"/>
      <c r="F45" s="48">
        <v>2.0</v>
      </c>
      <c r="G45" s="48"/>
      <c r="H45" s="48"/>
      <c r="I45" s="48"/>
      <c r="J45" s="48"/>
      <c r="K45" s="48"/>
      <c r="L45" s="38">
        <f t="shared" si="3"/>
        <v>2</v>
      </c>
      <c r="M45" s="39">
        <f t="shared" si="4"/>
        <v>0</v>
      </c>
      <c r="N45" s="81"/>
      <c r="O45" s="81"/>
      <c r="P45" s="79"/>
    </row>
    <row r="46" ht="26.25" customHeight="1">
      <c r="A46" s="83" t="s">
        <v>117</v>
      </c>
      <c r="B46" s="89" t="s">
        <v>118</v>
      </c>
      <c r="C46" s="50">
        <f>'Лист1'!L46</f>
        <v>2</v>
      </c>
      <c r="D46" s="88"/>
      <c r="E46" s="88"/>
      <c r="F46" s="88"/>
      <c r="G46" s="67">
        <v>2.0</v>
      </c>
      <c r="H46" s="88"/>
      <c r="I46" s="152"/>
      <c r="J46" s="48"/>
      <c r="K46" s="48"/>
      <c r="L46" s="38">
        <f t="shared" si="3"/>
        <v>2</v>
      </c>
      <c r="M46" s="39">
        <f t="shared" si="4"/>
        <v>0</v>
      </c>
      <c r="N46" s="81"/>
      <c r="O46" s="81"/>
      <c r="P46" s="79"/>
    </row>
    <row r="47" ht="15.75" customHeight="1">
      <c r="A47" s="83" t="s">
        <v>119</v>
      </c>
      <c r="B47" s="87" t="s">
        <v>120</v>
      </c>
      <c r="C47" s="50">
        <f>'Лист1'!L47</f>
        <v>2</v>
      </c>
      <c r="D47" s="88"/>
      <c r="E47" s="88"/>
      <c r="F47" s="48">
        <v>2.0</v>
      </c>
      <c r="G47" s="48"/>
      <c r="H47" s="48"/>
      <c r="I47" s="48"/>
      <c r="J47" s="48"/>
      <c r="K47" s="48"/>
      <c r="L47" s="38">
        <f t="shared" si="3"/>
        <v>2</v>
      </c>
      <c r="M47" s="39">
        <f t="shared" si="4"/>
        <v>0</v>
      </c>
      <c r="N47" s="81"/>
      <c r="O47" s="81"/>
      <c r="P47" s="79"/>
    </row>
    <row r="48" ht="15.75" customHeight="1">
      <c r="A48" s="83" t="s">
        <v>121</v>
      </c>
      <c r="B48" s="87" t="s">
        <v>122</v>
      </c>
      <c r="C48" s="50">
        <f>'Лист1'!L48</f>
        <v>2</v>
      </c>
      <c r="D48" s="88"/>
      <c r="E48" s="88"/>
      <c r="F48" s="48">
        <v>1.0</v>
      </c>
      <c r="G48" s="67">
        <v>1.0</v>
      </c>
      <c r="H48" s="48"/>
      <c r="I48" s="48"/>
      <c r="J48" s="48"/>
      <c r="K48" s="48"/>
      <c r="L48" s="38">
        <f t="shared" si="3"/>
        <v>2</v>
      </c>
      <c r="M48" s="39">
        <f t="shared" si="4"/>
        <v>0</v>
      </c>
      <c r="N48" s="81"/>
      <c r="O48" s="81"/>
      <c r="P48" s="79"/>
    </row>
    <row r="49" ht="15.75" customHeight="1">
      <c r="A49" s="83" t="s">
        <v>123</v>
      </c>
      <c r="B49" s="90" t="s">
        <v>219</v>
      </c>
      <c r="C49" s="50">
        <f>'Лист1'!L49</f>
        <v>2</v>
      </c>
      <c r="D49" s="88"/>
      <c r="E49" s="88"/>
      <c r="F49" s="88"/>
      <c r="G49" s="88">
        <v>2.0</v>
      </c>
      <c r="H49" s="152"/>
      <c r="I49" s="48"/>
      <c r="J49" s="67"/>
      <c r="K49" s="48"/>
      <c r="L49" s="38">
        <f t="shared" si="3"/>
        <v>2</v>
      </c>
      <c r="M49" s="39">
        <f t="shared" si="4"/>
        <v>0</v>
      </c>
      <c r="N49" s="81"/>
      <c r="O49" s="81"/>
      <c r="P49" s="79"/>
    </row>
    <row r="50" ht="15.75" customHeight="1">
      <c r="A50" s="83" t="s">
        <v>125</v>
      </c>
      <c r="B50" s="90" t="s">
        <v>126</v>
      </c>
      <c r="C50" s="50">
        <f>'Лист1'!L50</f>
        <v>2</v>
      </c>
      <c r="D50" s="88"/>
      <c r="E50" s="88"/>
      <c r="F50" s="67"/>
      <c r="G50" s="88">
        <v>2.0</v>
      </c>
      <c r="H50" s="48"/>
      <c r="I50" s="48"/>
      <c r="J50" s="48"/>
      <c r="K50" s="48"/>
      <c r="L50" s="38">
        <f t="shared" si="3"/>
        <v>2</v>
      </c>
      <c r="M50" s="39">
        <f t="shared" si="4"/>
        <v>0</v>
      </c>
      <c r="N50" s="81"/>
      <c r="O50" s="81"/>
      <c r="P50" s="79"/>
    </row>
    <row r="51" ht="15.75" customHeight="1">
      <c r="A51" s="91" t="s">
        <v>127</v>
      </c>
      <c r="B51" s="90" t="s">
        <v>128</v>
      </c>
      <c r="C51" s="50">
        <f>'Лист1'!L51</f>
        <v>4</v>
      </c>
      <c r="D51" s="88"/>
      <c r="E51" s="88"/>
      <c r="F51" s="92"/>
      <c r="G51" s="48">
        <v>4.0</v>
      </c>
      <c r="H51" s="50"/>
      <c r="I51" s="152"/>
      <c r="J51" s="48"/>
      <c r="K51" s="48"/>
      <c r="L51" s="38">
        <f t="shared" si="3"/>
        <v>4</v>
      </c>
      <c r="M51" s="39">
        <f t="shared" si="4"/>
        <v>0</v>
      </c>
      <c r="N51" s="81"/>
      <c r="O51" s="81"/>
      <c r="P51" s="79"/>
    </row>
    <row r="52" ht="15.75" customHeight="1">
      <c r="A52" s="83" t="s">
        <v>129</v>
      </c>
      <c r="B52" s="90" t="s">
        <v>130</v>
      </c>
      <c r="C52" s="50">
        <f>'Лист1'!L52</f>
        <v>4</v>
      </c>
      <c r="D52" s="88"/>
      <c r="E52" s="88"/>
      <c r="F52" s="48"/>
      <c r="G52" s="48">
        <v>4.0</v>
      </c>
      <c r="H52" s="48"/>
      <c r="I52" s="48"/>
      <c r="J52" s="48"/>
      <c r="K52" s="48"/>
      <c r="L52" s="38">
        <f t="shared" si="3"/>
        <v>4</v>
      </c>
      <c r="M52" s="39">
        <f t="shared" si="4"/>
        <v>0</v>
      </c>
      <c r="N52" s="81"/>
      <c r="O52" s="81"/>
      <c r="P52" s="79"/>
    </row>
    <row r="53" ht="15.75" customHeight="1">
      <c r="A53" s="83" t="s">
        <v>131</v>
      </c>
      <c r="B53" s="90" t="s">
        <v>132</v>
      </c>
      <c r="C53" s="50" t="str">
        <f>'Лист1'!L53</f>
        <v/>
      </c>
      <c r="D53" s="88"/>
      <c r="E53" s="88"/>
      <c r="F53" s="48"/>
      <c r="G53" s="48"/>
      <c r="H53" s="48"/>
      <c r="I53" s="67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9"/>
      <c r="B54" s="77" t="s">
        <v>220</v>
      </c>
      <c r="C54" s="44"/>
      <c r="D54" s="44"/>
      <c r="E54" s="44"/>
      <c r="F54" s="44"/>
      <c r="G54" s="44"/>
      <c r="H54" s="44"/>
      <c r="I54" s="44"/>
      <c r="J54" s="44"/>
      <c r="K54" s="44"/>
      <c r="L54" s="38">
        <f t="shared" si="3"/>
        <v>0</v>
      </c>
      <c r="M54" s="39">
        <f t="shared" si="4"/>
        <v>0</v>
      </c>
      <c r="N54" s="81"/>
      <c r="O54" s="81"/>
      <c r="P54" s="79"/>
    </row>
    <row r="55" ht="15.75" customHeight="1">
      <c r="A55" s="93" t="s">
        <v>133</v>
      </c>
      <c r="B55" s="94" t="s">
        <v>134</v>
      </c>
      <c r="C55" s="50">
        <f>'Лист1'!L54</f>
        <v>2</v>
      </c>
      <c r="D55" s="96"/>
      <c r="E55" s="96"/>
      <c r="F55" s="96"/>
      <c r="G55" s="96">
        <v>2.0</v>
      </c>
      <c r="H55" s="96"/>
      <c r="I55" s="67"/>
      <c r="J55" s="50"/>
      <c r="K55" s="96"/>
      <c r="L55" s="38">
        <f t="shared" si="3"/>
        <v>2</v>
      </c>
      <c r="M55" s="39">
        <f t="shared" si="4"/>
        <v>0</v>
      </c>
      <c r="N55" s="81"/>
      <c r="O55" s="81"/>
      <c r="P55" s="79"/>
    </row>
    <row r="56" ht="27.75" customHeight="1">
      <c r="A56" s="83" t="s">
        <v>135</v>
      </c>
      <c r="B56" s="97" t="s">
        <v>136</v>
      </c>
      <c r="C56" s="50">
        <f>'Лист1'!L55</f>
        <v>2</v>
      </c>
      <c r="D56" s="48"/>
      <c r="E56" s="48"/>
      <c r="F56" s="48"/>
      <c r="G56" s="48"/>
      <c r="H56" s="48">
        <v>1.0</v>
      </c>
      <c r="I56" s="48">
        <v>1.0</v>
      </c>
      <c r="J56" s="67"/>
      <c r="K56" s="48"/>
      <c r="L56" s="38">
        <f t="shared" si="3"/>
        <v>2</v>
      </c>
      <c r="M56" s="39">
        <f t="shared" si="4"/>
        <v>0</v>
      </c>
      <c r="N56" s="81"/>
      <c r="O56" s="81"/>
      <c r="P56" s="79"/>
    </row>
    <row r="57" ht="15.75" customHeight="1">
      <c r="A57" s="93" t="s">
        <v>137</v>
      </c>
      <c r="B57" s="97" t="s">
        <v>138</v>
      </c>
      <c r="C57" s="50">
        <f>'Лист1'!L56</f>
        <v>2</v>
      </c>
      <c r="D57" s="48"/>
      <c r="E57" s="48"/>
      <c r="F57" s="48"/>
      <c r="G57" s="48"/>
      <c r="H57" s="48">
        <v>1.0</v>
      </c>
      <c r="I57" s="48">
        <v>1.0</v>
      </c>
      <c r="J57" s="48"/>
      <c r="K57" s="48"/>
      <c r="L57" s="38">
        <f t="shared" si="3"/>
        <v>2</v>
      </c>
      <c r="M57" s="39">
        <f t="shared" si="4"/>
        <v>0</v>
      </c>
      <c r="N57" s="81"/>
      <c r="O57" s="81"/>
      <c r="P57" s="79"/>
    </row>
    <row r="58" ht="15.75" customHeight="1">
      <c r="A58" s="83" t="s">
        <v>140</v>
      </c>
      <c r="B58" s="97" t="s">
        <v>141</v>
      </c>
      <c r="C58" s="50">
        <f>'Лист1'!L57</f>
        <v>2</v>
      </c>
      <c r="D58" s="48"/>
      <c r="E58" s="48"/>
      <c r="F58" s="48"/>
      <c r="G58" s="48"/>
      <c r="H58" s="48"/>
      <c r="I58" s="67">
        <v>2.0</v>
      </c>
      <c r="J58" s="48"/>
      <c r="K58" s="48"/>
      <c r="L58" s="38">
        <f t="shared" si="3"/>
        <v>2</v>
      </c>
      <c r="M58" s="39">
        <f t="shared" si="4"/>
        <v>0</v>
      </c>
      <c r="N58" s="81"/>
      <c r="O58" s="81"/>
      <c r="P58" s="79"/>
    </row>
    <row r="59" ht="38.25" customHeight="1">
      <c r="A59" s="98" t="s">
        <v>142</v>
      </c>
      <c r="B59" s="84" t="s">
        <v>143</v>
      </c>
      <c r="C59" s="50">
        <f>'Лист1'!L58</f>
        <v>4</v>
      </c>
      <c r="D59" s="48"/>
      <c r="E59" s="48"/>
      <c r="F59" s="48"/>
      <c r="G59" s="48"/>
      <c r="H59" s="48"/>
      <c r="I59" s="67"/>
      <c r="J59" s="48">
        <v>2.0</v>
      </c>
      <c r="K59" s="48">
        <v>2.0</v>
      </c>
      <c r="L59" s="38">
        <f t="shared" si="3"/>
        <v>4</v>
      </c>
      <c r="M59" s="39">
        <f t="shared" si="4"/>
        <v>0</v>
      </c>
      <c r="N59" s="81"/>
      <c r="O59" s="81"/>
      <c r="P59" s="79"/>
    </row>
    <row r="60" ht="15.75" customHeight="1">
      <c r="A60" s="99" t="s">
        <v>144</v>
      </c>
      <c r="B60" s="77" t="s">
        <v>145</v>
      </c>
      <c r="C60" s="44">
        <f t="shared" ref="C60:K60" si="11">C61+C70+C75+C83</f>
        <v>28</v>
      </c>
      <c r="D60" s="44">
        <f t="shared" si="11"/>
        <v>0</v>
      </c>
      <c r="E60" s="44">
        <f t="shared" si="11"/>
        <v>0</v>
      </c>
      <c r="F60" s="44">
        <f t="shared" si="11"/>
        <v>0</v>
      </c>
      <c r="G60" s="44">
        <f t="shared" si="11"/>
        <v>4</v>
      </c>
      <c r="H60" s="44">
        <f t="shared" si="11"/>
        <v>6</v>
      </c>
      <c r="I60" s="44">
        <f t="shared" si="11"/>
        <v>4</v>
      </c>
      <c r="J60" s="44">
        <f t="shared" si="11"/>
        <v>12</v>
      </c>
      <c r="K60" s="44">
        <f t="shared" si="11"/>
        <v>2</v>
      </c>
      <c r="L60" s="38">
        <f t="shared" si="3"/>
        <v>28</v>
      </c>
      <c r="M60" s="39">
        <f t="shared" si="4"/>
        <v>0</v>
      </c>
      <c r="N60" s="81"/>
      <c r="O60" s="81"/>
      <c r="P60" s="79"/>
    </row>
    <row r="61" ht="47.25" customHeight="1">
      <c r="A61" s="101" t="s">
        <v>147</v>
      </c>
      <c r="B61" s="102" t="s">
        <v>148</v>
      </c>
      <c r="C61" s="104">
        <f t="shared" ref="C61:K61" si="12">SUM(C62:C69)</f>
        <v>22</v>
      </c>
      <c r="D61" s="104">
        <f t="shared" si="12"/>
        <v>0</v>
      </c>
      <c r="E61" s="104">
        <f t="shared" si="12"/>
        <v>0</v>
      </c>
      <c r="F61" s="104">
        <f t="shared" si="12"/>
        <v>0</v>
      </c>
      <c r="G61" s="104">
        <f t="shared" si="12"/>
        <v>2</v>
      </c>
      <c r="H61" s="104">
        <f t="shared" si="12"/>
        <v>2</v>
      </c>
      <c r="I61" s="104">
        <f t="shared" si="12"/>
        <v>4</v>
      </c>
      <c r="J61" s="104">
        <f t="shared" si="12"/>
        <v>12</v>
      </c>
      <c r="K61" s="104">
        <f t="shared" si="12"/>
        <v>2</v>
      </c>
      <c r="L61" s="38">
        <f t="shared" si="3"/>
        <v>22</v>
      </c>
      <c r="M61" s="39">
        <f t="shared" si="4"/>
        <v>0</v>
      </c>
      <c r="N61" s="81"/>
      <c r="O61" s="81"/>
      <c r="P61" s="79"/>
    </row>
    <row r="62" ht="15.75" customHeight="1">
      <c r="A62" s="55" t="s">
        <v>150</v>
      </c>
      <c r="B62" s="105" t="s">
        <v>151</v>
      </c>
      <c r="C62" s="50">
        <f>'Лист1'!L61</f>
        <v>4</v>
      </c>
      <c r="D62" s="88"/>
      <c r="E62" s="88"/>
      <c r="F62" s="88"/>
      <c r="G62" s="88"/>
      <c r="H62" s="67">
        <v>1.0</v>
      </c>
      <c r="I62" s="48">
        <v>1.0</v>
      </c>
      <c r="J62" s="88">
        <v>2.0</v>
      </c>
      <c r="K62" s="88"/>
      <c r="L62" s="38">
        <f t="shared" si="3"/>
        <v>4</v>
      </c>
      <c r="M62" s="39">
        <f t="shared" si="4"/>
        <v>0</v>
      </c>
      <c r="N62" s="81"/>
      <c r="O62" s="81"/>
      <c r="P62" s="79"/>
    </row>
    <row r="63" ht="15.75" customHeight="1">
      <c r="A63" s="55" t="s">
        <v>153</v>
      </c>
      <c r="B63" s="105" t="s">
        <v>154</v>
      </c>
      <c r="C63" s="50">
        <f>'Лист1'!L62</f>
        <v>6</v>
      </c>
      <c r="D63" s="88"/>
      <c r="E63" s="88"/>
      <c r="F63" s="88"/>
      <c r="G63" s="88"/>
      <c r="H63" s="88"/>
      <c r="I63" s="88"/>
      <c r="J63" s="67">
        <v>6.0</v>
      </c>
      <c r="K63" s="67"/>
      <c r="L63" s="38">
        <f t="shared" si="3"/>
        <v>6</v>
      </c>
      <c r="M63" s="39">
        <f t="shared" si="4"/>
        <v>0</v>
      </c>
      <c r="N63" s="81"/>
      <c r="O63" s="81"/>
      <c r="P63" s="79"/>
    </row>
    <row r="64" ht="36.0" customHeight="1">
      <c r="A64" s="70" t="s">
        <v>155</v>
      </c>
      <c r="B64" s="105" t="s">
        <v>156</v>
      </c>
      <c r="C64" s="50">
        <f>'Лист1'!L63</f>
        <v>4</v>
      </c>
      <c r="D64" s="88"/>
      <c r="E64" s="88"/>
      <c r="F64" s="88"/>
      <c r="G64" s="67">
        <v>2.0</v>
      </c>
      <c r="H64" s="67">
        <v>1.0</v>
      </c>
      <c r="I64" s="48">
        <v>1.0</v>
      </c>
      <c r="J64" s="67"/>
      <c r="K64" s="67"/>
      <c r="L64" s="38">
        <f t="shared" si="3"/>
        <v>4</v>
      </c>
      <c r="M64" s="39">
        <f t="shared" si="4"/>
        <v>0</v>
      </c>
      <c r="N64" s="81"/>
      <c r="O64" s="81"/>
      <c r="P64" s="79"/>
    </row>
    <row r="65" ht="15.75" customHeight="1">
      <c r="A65" s="70" t="s">
        <v>158</v>
      </c>
      <c r="B65" s="105" t="s">
        <v>159</v>
      </c>
      <c r="C65" s="50">
        <f>'Лист1'!L64</f>
        <v>4</v>
      </c>
      <c r="D65" s="88"/>
      <c r="E65" s="88"/>
      <c r="F65" s="88"/>
      <c r="G65" s="67"/>
      <c r="H65" s="67"/>
      <c r="I65" s="67"/>
      <c r="J65" s="67">
        <v>2.0</v>
      </c>
      <c r="K65" s="67">
        <v>2.0</v>
      </c>
      <c r="L65" s="38">
        <f t="shared" si="3"/>
        <v>4</v>
      </c>
      <c r="M65" s="39">
        <f t="shared" si="4"/>
        <v>0</v>
      </c>
      <c r="N65" s="81"/>
      <c r="O65" s="81"/>
      <c r="P65" s="79"/>
    </row>
    <row r="66" ht="36.0" customHeight="1">
      <c r="A66" s="55" t="s">
        <v>160</v>
      </c>
      <c r="B66" s="57" t="s">
        <v>161</v>
      </c>
      <c r="C66" s="50">
        <f>'Лист1'!L65</f>
        <v>4</v>
      </c>
      <c r="D66" s="88"/>
      <c r="E66" s="88"/>
      <c r="F66" s="88"/>
      <c r="G66" s="67"/>
      <c r="H66" s="67"/>
      <c r="I66" s="67">
        <v>2.0</v>
      </c>
      <c r="J66" s="67">
        <v>2.0</v>
      </c>
      <c r="K66" s="67"/>
      <c r="L66" s="38">
        <f t="shared" si="3"/>
        <v>4</v>
      </c>
      <c r="M66" s="39">
        <f t="shared" si="4"/>
        <v>0</v>
      </c>
      <c r="N66" s="81"/>
      <c r="O66" s="81"/>
      <c r="P66" s="79"/>
    </row>
    <row r="67" ht="15.75" customHeight="1">
      <c r="A67" s="108" t="s">
        <v>162</v>
      </c>
      <c r="B67" s="57" t="s">
        <v>163</v>
      </c>
      <c r="C67" s="50" t="str">
        <f>'Лист1'!L66</f>
        <v/>
      </c>
      <c r="D67" s="88"/>
      <c r="E67" s="88"/>
      <c r="F67" s="88"/>
      <c r="G67" s="67"/>
      <c r="H67" s="67"/>
      <c r="I67" s="67"/>
      <c r="J67" s="67"/>
      <c r="K67" s="67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09" t="s">
        <v>164</v>
      </c>
      <c r="B68" s="55" t="s">
        <v>165</v>
      </c>
      <c r="C68" s="50" t="str">
        <f>'Лист1'!L67</f>
        <v/>
      </c>
      <c r="D68" s="88"/>
      <c r="E68" s="88"/>
      <c r="F68" s="88"/>
      <c r="G68" s="67"/>
      <c r="H68" s="67"/>
      <c r="I68" s="67"/>
      <c r="J68" s="67"/>
      <c r="K68" s="67"/>
      <c r="L68" s="38">
        <f t="shared" si="3"/>
        <v>0</v>
      </c>
      <c r="M68" s="39">
        <f t="shared" si="4"/>
        <v>0</v>
      </c>
      <c r="N68" s="81"/>
      <c r="O68" s="81"/>
      <c r="P68" s="79"/>
    </row>
    <row r="69" ht="15.75" customHeight="1">
      <c r="A69" s="109"/>
      <c r="B69" s="55" t="s">
        <v>166</v>
      </c>
      <c r="C69" s="50" t="str">
        <f>'Лист1'!L68</f>
        <v/>
      </c>
      <c r="D69" s="88"/>
      <c r="E69" s="88"/>
      <c r="F69" s="88"/>
      <c r="G69" s="67"/>
      <c r="H69" s="67"/>
      <c r="I69" s="67"/>
      <c r="J69" s="67"/>
      <c r="K69" s="48"/>
      <c r="L69" s="38">
        <f t="shared" si="3"/>
        <v>0</v>
      </c>
      <c r="M69" s="39">
        <f t="shared" si="4"/>
        <v>0</v>
      </c>
      <c r="N69" s="81"/>
      <c r="O69" s="81"/>
      <c r="P69" s="79"/>
    </row>
    <row r="70" ht="25.5" customHeight="1">
      <c r="A70" s="101" t="s">
        <v>168</v>
      </c>
      <c r="B70" s="110" t="s">
        <v>169</v>
      </c>
      <c r="C70" s="104">
        <f t="shared" ref="C70:K70" si="13">SUM(C71:C74)</f>
        <v>2</v>
      </c>
      <c r="D70" s="104">
        <f t="shared" si="13"/>
        <v>0</v>
      </c>
      <c r="E70" s="104">
        <f t="shared" si="13"/>
        <v>0</v>
      </c>
      <c r="F70" s="104">
        <f t="shared" si="13"/>
        <v>0</v>
      </c>
      <c r="G70" s="104">
        <f t="shared" si="13"/>
        <v>0</v>
      </c>
      <c r="H70" s="104">
        <f t="shared" si="13"/>
        <v>2</v>
      </c>
      <c r="I70" s="104">
        <f t="shared" si="13"/>
        <v>0</v>
      </c>
      <c r="J70" s="104">
        <f t="shared" si="13"/>
        <v>0</v>
      </c>
      <c r="K70" s="104">
        <f t="shared" si="13"/>
        <v>0</v>
      </c>
      <c r="L70" s="38">
        <f t="shared" si="3"/>
        <v>2</v>
      </c>
      <c r="M70" s="39">
        <f t="shared" si="4"/>
        <v>0</v>
      </c>
      <c r="N70" s="81"/>
      <c r="O70" s="81"/>
      <c r="P70" s="79"/>
    </row>
    <row r="71" ht="15.75" customHeight="1">
      <c r="A71" s="83" t="s">
        <v>170</v>
      </c>
      <c r="B71" s="97" t="s">
        <v>171</v>
      </c>
      <c r="C71" s="50">
        <f>'Лист1'!L70</f>
        <v>2</v>
      </c>
      <c r="D71" s="48"/>
      <c r="E71" s="48"/>
      <c r="F71" s="48"/>
      <c r="G71" s="48"/>
      <c r="H71" s="48">
        <v>2.0</v>
      </c>
      <c r="I71" s="48"/>
      <c r="J71" s="48"/>
      <c r="K71" s="48"/>
      <c r="L71" s="38">
        <f t="shared" si="3"/>
        <v>2</v>
      </c>
      <c r="M71" s="39">
        <f t="shared" si="4"/>
        <v>0</v>
      </c>
      <c r="N71" s="81"/>
      <c r="O71" s="81"/>
      <c r="P71" s="79"/>
    </row>
    <row r="72" ht="15.75" customHeight="1">
      <c r="A72" s="83" t="s">
        <v>172</v>
      </c>
      <c r="B72" s="97" t="s">
        <v>163</v>
      </c>
      <c r="C72" s="50" t="str">
        <f>'Лист1'!L71</f>
        <v/>
      </c>
      <c r="D72" s="48"/>
      <c r="E72" s="48"/>
      <c r="F72" s="48"/>
      <c r="G72" s="48"/>
      <c r="H72" s="48"/>
      <c r="I72" s="67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5.75" customHeight="1">
      <c r="A73" s="109" t="s">
        <v>173</v>
      </c>
      <c r="B73" s="97" t="s">
        <v>165</v>
      </c>
      <c r="C73" s="50" t="str">
        <f>'Лист1'!L72</f>
        <v/>
      </c>
      <c r="D73" s="48"/>
      <c r="E73" s="48"/>
      <c r="F73" s="48"/>
      <c r="G73" s="48"/>
      <c r="H73" s="48"/>
      <c r="I73" s="67"/>
      <c r="J73" s="48"/>
      <c r="K73" s="48"/>
      <c r="L73" s="38">
        <f t="shared" si="3"/>
        <v>0</v>
      </c>
      <c r="M73" s="39">
        <f t="shared" si="4"/>
        <v>0</v>
      </c>
      <c r="N73" s="81"/>
      <c r="O73" s="81"/>
      <c r="P73" s="79"/>
    </row>
    <row r="74" ht="17.25" customHeight="1">
      <c r="A74" s="109"/>
      <c r="B74" s="55" t="s">
        <v>174</v>
      </c>
      <c r="C74" s="50" t="str">
        <f>'Лист1'!L73</f>
        <v/>
      </c>
      <c r="D74" s="48"/>
      <c r="E74" s="48"/>
      <c r="F74" s="48"/>
      <c r="G74" s="48"/>
      <c r="H74" s="48"/>
      <c r="I74" s="48"/>
      <c r="J74" s="48"/>
      <c r="K74" s="48"/>
      <c r="L74" s="38">
        <f t="shared" si="3"/>
        <v>0</v>
      </c>
      <c r="M74" s="39">
        <f t="shared" si="4"/>
        <v>0</v>
      </c>
      <c r="N74" s="81"/>
      <c r="O74" s="81"/>
      <c r="P74" s="79"/>
    </row>
    <row r="75" ht="27.0" customHeight="1">
      <c r="A75" s="101" t="s">
        <v>175</v>
      </c>
      <c r="B75" s="110" t="s">
        <v>176</v>
      </c>
      <c r="C75" s="104">
        <f t="shared" ref="C75:K75" si="14">C76+C80+C81+C82</f>
        <v>0</v>
      </c>
      <c r="D75" s="104">
        <f t="shared" si="14"/>
        <v>0</v>
      </c>
      <c r="E75" s="104">
        <f t="shared" si="14"/>
        <v>0</v>
      </c>
      <c r="F75" s="104">
        <f t="shared" si="14"/>
        <v>0</v>
      </c>
      <c r="G75" s="104">
        <f t="shared" si="14"/>
        <v>0</v>
      </c>
      <c r="H75" s="104">
        <f t="shared" si="14"/>
        <v>0</v>
      </c>
      <c r="I75" s="104">
        <f t="shared" si="14"/>
        <v>0</v>
      </c>
      <c r="J75" s="104">
        <f t="shared" si="14"/>
        <v>0</v>
      </c>
      <c r="K75" s="104">
        <f t="shared" si="14"/>
        <v>0</v>
      </c>
      <c r="L75" s="38">
        <f t="shared" si="3"/>
        <v>0</v>
      </c>
      <c r="M75" s="39">
        <f t="shared" si="4"/>
        <v>0</v>
      </c>
      <c r="N75" s="81"/>
      <c r="O75" s="81"/>
      <c r="P75" s="79"/>
    </row>
    <row r="76" ht="15.75" customHeight="1">
      <c r="A76" s="113" t="s">
        <v>178</v>
      </c>
      <c r="B76" s="114" t="s">
        <v>179</v>
      </c>
      <c r="C76" s="48">
        <f t="shared" ref="C76:K76" si="15">SUM(C77:C79)</f>
        <v>0</v>
      </c>
      <c r="D76" s="48">
        <f t="shared" si="15"/>
        <v>0</v>
      </c>
      <c r="E76" s="48">
        <f t="shared" si="15"/>
        <v>0</v>
      </c>
      <c r="F76" s="48">
        <f t="shared" si="15"/>
        <v>0</v>
      </c>
      <c r="G76" s="48">
        <f t="shared" si="15"/>
        <v>0</v>
      </c>
      <c r="H76" s="48">
        <f t="shared" si="15"/>
        <v>0</v>
      </c>
      <c r="I76" s="48">
        <f t="shared" si="15"/>
        <v>0</v>
      </c>
      <c r="J76" s="48">
        <f t="shared" si="15"/>
        <v>0</v>
      </c>
      <c r="K76" s="48">
        <f t="shared" si="15"/>
        <v>0</v>
      </c>
      <c r="L76" s="38">
        <f t="shared" si="3"/>
        <v>0</v>
      </c>
      <c r="M76" s="39">
        <f t="shared" si="4"/>
        <v>0</v>
      </c>
      <c r="N76" s="81"/>
      <c r="O76" s="81"/>
      <c r="P76" s="79"/>
    </row>
    <row r="77" ht="15.75" customHeight="1">
      <c r="A77" s="115"/>
      <c r="B77" s="116" t="s">
        <v>180</v>
      </c>
      <c r="C77" s="50" t="str">
        <f>'Лист1'!L76</f>
        <v/>
      </c>
      <c r="D77" s="118"/>
      <c r="E77" s="118"/>
      <c r="F77" s="118"/>
      <c r="G77" s="118"/>
      <c r="H77" s="118"/>
      <c r="I77" s="118"/>
      <c r="J77" s="67"/>
      <c r="K77" s="48"/>
      <c r="L77" s="38">
        <f t="shared" si="3"/>
        <v>0</v>
      </c>
      <c r="M77" s="39">
        <f t="shared" si="4"/>
        <v>0</v>
      </c>
      <c r="N77" s="81"/>
      <c r="O77" s="81"/>
      <c r="P77" s="79"/>
    </row>
    <row r="78" ht="15.75" customHeight="1">
      <c r="A78" s="115"/>
      <c r="B78" s="116" t="s">
        <v>181</v>
      </c>
      <c r="C78" s="50" t="str">
        <f>'Лист1'!L77</f>
        <v/>
      </c>
      <c r="D78" s="118"/>
      <c r="E78" s="118"/>
      <c r="F78" s="118"/>
      <c r="G78" s="118"/>
      <c r="H78" s="118"/>
      <c r="I78" s="118"/>
      <c r="J78" s="67"/>
      <c r="K78" s="48"/>
      <c r="L78" s="38">
        <f t="shared" si="3"/>
        <v>0</v>
      </c>
      <c r="M78" s="39">
        <f t="shared" si="4"/>
        <v>0</v>
      </c>
      <c r="N78" s="81"/>
      <c r="O78" s="81"/>
      <c r="P78" s="79"/>
    </row>
    <row r="79" ht="15.75" customHeight="1">
      <c r="A79" s="115"/>
      <c r="B79" s="116" t="s">
        <v>182</v>
      </c>
      <c r="C79" s="50" t="str">
        <f>'Лист1'!L78</f>
        <v/>
      </c>
      <c r="D79" s="118"/>
      <c r="E79" s="118"/>
      <c r="F79" s="118"/>
      <c r="G79" s="118"/>
      <c r="H79" s="118"/>
      <c r="I79" s="118"/>
      <c r="J79" s="67"/>
      <c r="K79" s="48"/>
      <c r="L79" s="38">
        <f t="shared" si="3"/>
        <v>0</v>
      </c>
      <c r="M79" s="39">
        <f t="shared" si="4"/>
        <v>0</v>
      </c>
      <c r="N79" s="81"/>
      <c r="O79" s="81"/>
      <c r="P79" s="79"/>
    </row>
    <row r="80" ht="15.75" customHeight="1">
      <c r="A80" s="109" t="s">
        <v>183</v>
      </c>
      <c r="B80" s="97" t="s">
        <v>163</v>
      </c>
      <c r="C80" s="50" t="str">
        <f>'Лист1'!L79</f>
        <v/>
      </c>
      <c r="D80" s="48"/>
      <c r="E80" s="48"/>
      <c r="F80" s="48"/>
      <c r="G80" s="48"/>
      <c r="H80" s="48"/>
      <c r="I80" s="48"/>
      <c r="J80" s="67"/>
      <c r="K80" s="48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09" t="s">
        <v>184</v>
      </c>
      <c r="B81" s="97" t="s">
        <v>165</v>
      </c>
      <c r="C81" s="50" t="str">
        <f>'Лист1'!L80</f>
        <v/>
      </c>
      <c r="D81" s="48"/>
      <c r="E81" s="48"/>
      <c r="F81" s="48"/>
      <c r="G81" s="48"/>
      <c r="H81" s="48"/>
      <c r="I81" s="48"/>
      <c r="J81" s="48"/>
      <c r="K81" s="67"/>
      <c r="L81" s="38">
        <f t="shared" si="3"/>
        <v>0</v>
      </c>
      <c r="M81" s="39">
        <f t="shared" si="4"/>
        <v>0</v>
      </c>
      <c r="N81" s="81"/>
      <c r="O81" s="81"/>
      <c r="P81" s="79"/>
    </row>
    <row r="82" ht="15.75" customHeight="1">
      <c r="A82" s="109"/>
      <c r="B82" s="55" t="s">
        <v>185</v>
      </c>
      <c r="C82" s="50" t="str">
        <f>'Лист1'!L81</f>
        <v/>
      </c>
      <c r="D82" s="48"/>
      <c r="E82" s="48"/>
      <c r="F82" s="48"/>
      <c r="G82" s="48"/>
      <c r="H82" s="48"/>
      <c r="I82" s="48"/>
      <c r="J82" s="48"/>
      <c r="K82" s="48"/>
      <c r="L82" s="38">
        <f t="shared" si="3"/>
        <v>0</v>
      </c>
      <c r="M82" s="39">
        <f t="shared" si="4"/>
        <v>0</v>
      </c>
      <c r="N82" s="81"/>
      <c r="O82" s="81"/>
      <c r="P82" s="79"/>
    </row>
    <row r="83" ht="15.75" customHeight="1">
      <c r="A83" s="101" t="s">
        <v>186</v>
      </c>
      <c r="B83" s="102" t="s">
        <v>221</v>
      </c>
      <c r="C83" s="104">
        <f t="shared" ref="C83:K83" si="16">C84+C87+C88+C89</f>
        <v>4</v>
      </c>
      <c r="D83" s="104">
        <f t="shared" si="16"/>
        <v>0</v>
      </c>
      <c r="E83" s="104">
        <f t="shared" si="16"/>
        <v>0</v>
      </c>
      <c r="F83" s="104">
        <f t="shared" si="16"/>
        <v>0</v>
      </c>
      <c r="G83" s="104">
        <f t="shared" si="16"/>
        <v>2</v>
      </c>
      <c r="H83" s="104">
        <f t="shared" si="16"/>
        <v>2</v>
      </c>
      <c r="I83" s="104">
        <f t="shared" si="16"/>
        <v>0</v>
      </c>
      <c r="J83" s="104">
        <f t="shared" si="16"/>
        <v>0</v>
      </c>
      <c r="K83" s="104">
        <f t="shared" si="16"/>
        <v>0</v>
      </c>
      <c r="L83" s="38">
        <f t="shared" si="3"/>
        <v>4</v>
      </c>
      <c r="M83" s="39">
        <f t="shared" si="4"/>
        <v>0</v>
      </c>
      <c r="N83" s="81"/>
      <c r="O83" s="81"/>
      <c r="P83" s="79"/>
    </row>
    <row r="84" ht="15.75" customHeight="1">
      <c r="A84" s="83" t="s">
        <v>189</v>
      </c>
      <c r="B84" s="97" t="s">
        <v>190</v>
      </c>
      <c r="C84" s="48">
        <f t="shared" ref="C84:K84" si="17">C85+C86</f>
        <v>4</v>
      </c>
      <c r="D84" s="48">
        <f t="shared" si="17"/>
        <v>0</v>
      </c>
      <c r="E84" s="48">
        <f t="shared" si="17"/>
        <v>0</v>
      </c>
      <c r="F84" s="48">
        <f t="shared" si="17"/>
        <v>0</v>
      </c>
      <c r="G84" s="67">
        <f t="shared" si="17"/>
        <v>2</v>
      </c>
      <c r="H84" s="67">
        <f t="shared" si="17"/>
        <v>2</v>
      </c>
      <c r="I84" s="48">
        <f t="shared" si="17"/>
        <v>0</v>
      </c>
      <c r="J84" s="48">
        <f t="shared" si="17"/>
        <v>0</v>
      </c>
      <c r="K84" s="48">
        <f t="shared" si="17"/>
        <v>0</v>
      </c>
      <c r="L84" s="38">
        <f t="shared" si="3"/>
        <v>4</v>
      </c>
      <c r="M84" s="39">
        <f t="shared" si="4"/>
        <v>0</v>
      </c>
      <c r="N84" s="81"/>
      <c r="O84" s="81"/>
      <c r="P84" s="79"/>
    </row>
    <row r="85" ht="15.75" customHeight="1">
      <c r="A85" s="92"/>
      <c r="B85" s="120" t="s">
        <v>191</v>
      </c>
      <c r="C85" s="50">
        <f>'Лист1'!L84</f>
        <v>2</v>
      </c>
      <c r="D85" s="50"/>
      <c r="E85" s="50"/>
      <c r="F85" s="50"/>
      <c r="G85" s="50">
        <v>2.0</v>
      </c>
      <c r="H85" s="50"/>
      <c r="I85" s="50"/>
      <c r="J85" s="48"/>
      <c r="K85" s="48"/>
      <c r="L85" s="38">
        <f t="shared" si="3"/>
        <v>2</v>
      </c>
      <c r="M85" s="39">
        <f t="shared" si="4"/>
        <v>0</v>
      </c>
      <c r="N85" s="81"/>
      <c r="O85" s="81"/>
      <c r="P85" s="79"/>
    </row>
    <row r="86" ht="15.75" customHeight="1">
      <c r="A86" s="92"/>
      <c r="B86" s="120" t="s">
        <v>192</v>
      </c>
      <c r="C86" s="50">
        <f>'Лист1'!L85</f>
        <v>2</v>
      </c>
      <c r="D86" s="50"/>
      <c r="E86" s="50"/>
      <c r="F86" s="50"/>
      <c r="G86" s="68"/>
      <c r="H86" s="50">
        <v>2.0</v>
      </c>
      <c r="I86" s="50"/>
      <c r="J86" s="48"/>
      <c r="K86" s="85"/>
      <c r="L86" s="38">
        <f t="shared" si="3"/>
        <v>2</v>
      </c>
      <c r="M86" s="39">
        <f t="shared" si="4"/>
        <v>0</v>
      </c>
      <c r="N86" s="81"/>
      <c r="O86" s="81"/>
      <c r="P86" s="79"/>
    </row>
    <row r="87" ht="15.75" customHeight="1">
      <c r="A87" s="83" t="s">
        <v>193</v>
      </c>
      <c r="B87" s="55" t="s">
        <v>194</v>
      </c>
      <c r="C87" s="50" t="str">
        <f>'Лист1'!L86</f>
        <v/>
      </c>
      <c r="D87" s="48"/>
      <c r="E87" s="48"/>
      <c r="F87" s="67"/>
      <c r="G87" s="67"/>
      <c r="H87" s="48"/>
      <c r="I87" s="48"/>
      <c r="J87" s="48"/>
      <c r="K87" s="85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1" t="s">
        <v>196</v>
      </c>
      <c r="B88" s="55" t="s">
        <v>197</v>
      </c>
      <c r="C88" s="50" t="str">
        <f>'Лист1'!L87</f>
        <v/>
      </c>
      <c r="D88" s="48"/>
      <c r="E88" s="48"/>
      <c r="F88" s="48"/>
      <c r="G88" s="48"/>
      <c r="H88" s="67"/>
      <c r="I88" s="48"/>
      <c r="J88" s="48"/>
      <c r="K88" s="85"/>
      <c r="L88" s="38">
        <f t="shared" si="3"/>
        <v>0</v>
      </c>
      <c r="M88" s="39">
        <f t="shared" si="4"/>
        <v>0</v>
      </c>
      <c r="N88" s="81"/>
      <c r="O88" s="81"/>
      <c r="P88" s="79"/>
    </row>
    <row r="89" ht="15.75" customHeight="1">
      <c r="A89" s="91"/>
      <c r="B89" s="55" t="s">
        <v>198</v>
      </c>
      <c r="C89" s="50" t="str">
        <f>'Лист1'!L88</f>
        <v/>
      </c>
      <c r="D89" s="48"/>
      <c r="E89" s="48"/>
      <c r="F89" s="48"/>
      <c r="G89" s="48"/>
      <c r="H89" s="48"/>
      <c r="I89" s="48"/>
      <c r="J89" s="48"/>
      <c r="K89" s="85"/>
      <c r="L89" s="38">
        <f t="shared" si="3"/>
        <v>0</v>
      </c>
      <c r="M89" s="39">
        <f t="shared" si="4"/>
        <v>0</v>
      </c>
      <c r="N89" s="81"/>
      <c r="O89" s="81"/>
      <c r="P89" s="79"/>
    </row>
    <row r="90" ht="17.25" customHeight="1">
      <c r="A90" s="123"/>
      <c r="B90" s="124" t="s">
        <v>200</v>
      </c>
      <c r="C90" s="67">
        <f t="shared" ref="C90:K90" si="18">C11+C32+C39+C43+C60</f>
        <v>122</v>
      </c>
      <c r="D90" s="67">
        <f t="shared" si="18"/>
        <v>18</v>
      </c>
      <c r="E90" s="67">
        <f t="shared" si="18"/>
        <v>22</v>
      </c>
      <c r="F90" s="67">
        <f t="shared" si="18"/>
        <v>16</v>
      </c>
      <c r="G90" s="67">
        <f t="shared" si="18"/>
        <v>28</v>
      </c>
      <c r="H90" s="67">
        <f t="shared" si="18"/>
        <v>11</v>
      </c>
      <c r="I90" s="67">
        <f t="shared" si="18"/>
        <v>9</v>
      </c>
      <c r="J90" s="67">
        <f t="shared" si="18"/>
        <v>14</v>
      </c>
      <c r="K90" s="67">
        <f t="shared" si="18"/>
        <v>4</v>
      </c>
      <c r="L90" s="38">
        <f t="shared" si="3"/>
        <v>122</v>
      </c>
      <c r="M90" s="39">
        <f t="shared" si="4"/>
        <v>0</v>
      </c>
      <c r="N90" s="81"/>
      <c r="O90" s="81"/>
      <c r="P90" s="79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0.14"/>
    <col customWidth="1" min="3" max="3" width="5.86"/>
    <col customWidth="1" min="4" max="4" width="6.0"/>
    <col customWidth="1" min="5" max="7" width="5.29"/>
    <col customWidth="1" min="8" max="8" width="5.57"/>
    <col customWidth="1" min="9" max="9" width="5.29"/>
    <col customWidth="1" min="10" max="10" width="4.71"/>
    <col customWidth="1" min="11" max="11" width="6.0"/>
    <col customWidth="1" min="12" max="12" width="5.57"/>
    <col customWidth="1" min="13" max="13" width="5.0"/>
    <col customWidth="1" min="14" max="14" width="6.0"/>
    <col customWidth="1" min="15" max="15" width="5.0"/>
    <col customWidth="1" min="16" max="16" width="4.71"/>
    <col customWidth="1" min="17" max="26" width="8.71"/>
  </cols>
  <sheetData>
    <row r="1">
      <c r="A1" s="1"/>
      <c r="B1" s="2"/>
      <c r="C1" s="151"/>
      <c r="I1" s="9"/>
      <c r="J1" s="9"/>
      <c r="N1" s="10"/>
      <c r="O1" s="10"/>
    </row>
    <row r="2" ht="6.75" customHeight="1">
      <c r="A2" s="11"/>
      <c r="B2" s="11"/>
      <c r="C2" s="14"/>
      <c r="I2" s="9"/>
      <c r="J2" s="9"/>
      <c r="N2" s="10"/>
      <c r="O2" s="10"/>
    </row>
    <row r="3">
      <c r="A3" s="15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N3" s="10"/>
      <c r="O3" s="10"/>
    </row>
    <row r="4" ht="9.0" customHeight="1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N4" s="10"/>
      <c r="O4" s="10"/>
    </row>
    <row r="5" ht="21.75" customHeight="1">
      <c r="A5" s="18" t="s">
        <v>3</v>
      </c>
      <c r="B5" s="19" t="s">
        <v>4</v>
      </c>
      <c r="C5" s="48"/>
      <c r="D5" s="20" t="s">
        <v>7</v>
      </c>
      <c r="E5" s="21"/>
      <c r="F5" s="21"/>
      <c r="G5" s="21"/>
      <c r="H5" s="21"/>
      <c r="I5" s="21"/>
      <c r="J5" s="21"/>
      <c r="K5" s="22"/>
      <c r="N5" s="10"/>
      <c r="O5" s="10"/>
    </row>
    <row r="6" ht="28.5" customHeight="1">
      <c r="A6" s="23"/>
      <c r="B6" s="23"/>
      <c r="C6" s="48"/>
      <c r="D6" s="27"/>
      <c r="E6" s="17"/>
      <c r="F6" s="17"/>
      <c r="G6" s="17"/>
      <c r="H6" s="17"/>
      <c r="I6" s="17"/>
      <c r="J6" s="17"/>
      <c r="K6" s="28"/>
      <c r="N6" s="10"/>
      <c r="O6" s="10"/>
    </row>
    <row r="7" ht="22.5" customHeight="1">
      <c r="A7" s="23"/>
      <c r="B7" s="23"/>
      <c r="C7" s="18" t="s">
        <v>202</v>
      </c>
      <c r="D7" s="24" t="s">
        <v>16</v>
      </c>
      <c r="E7" s="26"/>
      <c r="F7" s="24" t="s">
        <v>17</v>
      </c>
      <c r="G7" s="26"/>
      <c r="H7" s="24" t="s">
        <v>18</v>
      </c>
      <c r="I7" s="26"/>
      <c r="J7" s="24" t="s">
        <v>19</v>
      </c>
      <c r="K7" s="26"/>
      <c r="N7" s="10"/>
      <c r="O7" s="10"/>
    </row>
    <row r="8" ht="36.0" customHeight="1">
      <c r="A8" s="23"/>
      <c r="B8" s="23"/>
      <c r="C8" s="23"/>
      <c r="D8" s="18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N8" s="10"/>
      <c r="O8" s="10"/>
    </row>
    <row r="9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N9" s="10"/>
      <c r="O9" s="10"/>
    </row>
    <row r="10">
      <c r="A10" s="32">
        <v>1.0</v>
      </c>
      <c r="B10" s="32">
        <v>2.0</v>
      </c>
      <c r="C10" s="32">
        <v>12.0</v>
      </c>
      <c r="D10" s="48">
        <v>10.0</v>
      </c>
      <c r="E10" s="48">
        <v>11.0</v>
      </c>
      <c r="F10" s="48">
        <v>12.0</v>
      </c>
      <c r="G10" s="48">
        <v>13.0</v>
      </c>
      <c r="H10" s="48">
        <v>14.0</v>
      </c>
      <c r="I10" s="48">
        <v>15.0</v>
      </c>
      <c r="J10" s="48">
        <v>16.0</v>
      </c>
      <c r="K10" s="48">
        <v>17.0</v>
      </c>
      <c r="N10" s="10"/>
      <c r="O10" s="10"/>
    </row>
    <row r="11" ht="27.0" customHeight="1">
      <c r="A11" s="33" t="s">
        <v>33</v>
      </c>
      <c r="B11" s="34" t="s">
        <v>34</v>
      </c>
      <c r="C11" s="36">
        <f t="shared" ref="C11:K11" si="1">C12+C21+C25</f>
        <v>36</v>
      </c>
      <c r="D11" s="36">
        <f t="shared" si="1"/>
        <v>16</v>
      </c>
      <c r="E11" s="36">
        <f t="shared" si="1"/>
        <v>20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8">
        <f t="shared" ref="L11:L90" si="3">SUM(D11:K11)</f>
        <v>36</v>
      </c>
      <c r="M11" s="39">
        <f t="shared" ref="M11:M90" si="4">L11-C11</f>
        <v>0</v>
      </c>
      <c r="N11" s="10"/>
      <c r="O11" s="10"/>
    </row>
    <row r="12" ht="17.25" customHeight="1">
      <c r="A12" s="40" t="s">
        <v>36</v>
      </c>
      <c r="B12" s="41" t="s">
        <v>37</v>
      </c>
      <c r="C12" s="42">
        <f t="shared" ref="C12:K12" si="2">SUM(C13:C20)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38">
        <f t="shared" si="3"/>
        <v>0</v>
      </c>
      <c r="M12" s="39">
        <f t="shared" si="4"/>
        <v>0</v>
      </c>
      <c r="N12" s="10"/>
      <c r="O12" s="10"/>
    </row>
    <row r="13">
      <c r="A13" s="45" t="s">
        <v>39</v>
      </c>
      <c r="B13" s="46" t="s">
        <v>40</v>
      </c>
      <c r="C13" s="50" t="str">
        <f>'Лист1'!F13</f>
        <v/>
      </c>
      <c r="D13" s="53"/>
      <c r="E13" s="48"/>
      <c r="F13" s="53"/>
      <c r="G13" s="54"/>
      <c r="H13" s="54"/>
      <c r="I13" s="54"/>
      <c r="J13" s="54"/>
      <c r="K13" s="54"/>
      <c r="L13" s="38">
        <f t="shared" si="3"/>
        <v>0</v>
      </c>
      <c r="M13" s="39">
        <f t="shared" si="4"/>
        <v>0</v>
      </c>
      <c r="N13" s="10"/>
      <c r="O13" s="10"/>
    </row>
    <row r="14">
      <c r="A14" s="45" t="s">
        <v>42</v>
      </c>
      <c r="B14" s="55" t="s">
        <v>43</v>
      </c>
      <c r="C14" s="50" t="str">
        <f>'Лист1'!F14</f>
        <v/>
      </c>
      <c r="D14" s="53"/>
      <c r="E14" s="53"/>
      <c r="F14" s="53"/>
      <c r="G14" s="54"/>
      <c r="H14" s="54"/>
      <c r="I14" s="54"/>
      <c r="J14" s="54"/>
      <c r="K14" s="54"/>
      <c r="L14" s="38">
        <f t="shared" si="3"/>
        <v>0</v>
      </c>
      <c r="M14" s="39">
        <f t="shared" si="4"/>
        <v>0</v>
      </c>
      <c r="N14" s="10"/>
      <c r="O14" s="10"/>
    </row>
    <row r="15">
      <c r="A15" s="45" t="s">
        <v>45</v>
      </c>
      <c r="B15" s="57" t="s">
        <v>46</v>
      </c>
      <c r="C15" s="50" t="str">
        <f>'Лист1'!F15</f>
        <v/>
      </c>
      <c r="D15" s="53"/>
      <c r="E15" s="53"/>
      <c r="F15" s="53"/>
      <c r="G15" s="54"/>
      <c r="H15" s="54"/>
      <c r="I15" s="54"/>
      <c r="J15" s="54"/>
      <c r="K15" s="54"/>
      <c r="L15" s="38">
        <f t="shared" si="3"/>
        <v>0</v>
      </c>
      <c r="M15" s="39">
        <f t="shared" si="4"/>
        <v>0</v>
      </c>
      <c r="N15" s="10"/>
      <c r="O15" s="10"/>
    </row>
    <row r="16">
      <c r="A16" s="45" t="s">
        <v>48</v>
      </c>
      <c r="B16" s="55" t="s">
        <v>49</v>
      </c>
      <c r="C16" s="50" t="str">
        <f>'Лист1'!F16</f>
        <v/>
      </c>
      <c r="D16" s="48"/>
      <c r="E16" s="48"/>
      <c r="F16" s="53"/>
      <c r="G16" s="54"/>
      <c r="H16" s="54"/>
      <c r="I16" s="54"/>
      <c r="J16" s="54"/>
      <c r="K16" s="54"/>
      <c r="L16" s="38">
        <f t="shared" si="3"/>
        <v>0</v>
      </c>
      <c r="M16" s="39">
        <f t="shared" si="4"/>
        <v>0</v>
      </c>
      <c r="N16" s="10"/>
      <c r="O16" s="10"/>
    </row>
    <row r="17">
      <c r="A17" s="45" t="s">
        <v>51</v>
      </c>
      <c r="B17" s="55" t="s">
        <v>52</v>
      </c>
      <c r="C17" s="50" t="str">
        <f>'Лист1'!F17</f>
        <v/>
      </c>
      <c r="D17" s="53"/>
      <c r="E17" s="53"/>
      <c r="F17" s="53"/>
      <c r="G17" s="54"/>
      <c r="H17" s="54"/>
      <c r="I17" s="54"/>
      <c r="J17" s="54"/>
      <c r="K17" s="54"/>
      <c r="L17" s="38">
        <f t="shared" si="3"/>
        <v>0</v>
      </c>
      <c r="M17" s="39">
        <f t="shared" si="4"/>
        <v>0</v>
      </c>
      <c r="N17" s="10"/>
      <c r="O17" s="10"/>
    </row>
    <row r="18">
      <c r="A18" s="45" t="s">
        <v>54</v>
      </c>
      <c r="B18" s="55" t="s">
        <v>55</v>
      </c>
      <c r="C18" s="50" t="str">
        <f>'Лист1'!F18</f>
        <v/>
      </c>
      <c r="D18" s="67"/>
      <c r="E18" s="53"/>
      <c r="F18" s="53"/>
      <c r="G18" s="54"/>
      <c r="H18" s="54"/>
      <c r="I18" s="54"/>
      <c r="J18" s="54"/>
      <c r="K18" s="54"/>
      <c r="L18" s="38">
        <f t="shared" si="3"/>
        <v>0</v>
      </c>
      <c r="M18" s="39">
        <f t="shared" si="4"/>
        <v>0</v>
      </c>
      <c r="N18" s="10"/>
      <c r="O18" s="10"/>
    </row>
    <row r="19">
      <c r="A19" s="45" t="s">
        <v>58</v>
      </c>
      <c r="B19" s="55" t="s">
        <v>59</v>
      </c>
      <c r="C19" s="50" t="str">
        <f>'Лист1'!F19</f>
        <v/>
      </c>
      <c r="D19" s="67"/>
      <c r="E19" s="67"/>
      <c r="F19" s="53"/>
      <c r="G19" s="54"/>
      <c r="H19" s="54"/>
      <c r="I19" s="54"/>
      <c r="J19" s="54"/>
      <c r="K19" s="54"/>
      <c r="L19" s="38">
        <f t="shared" si="3"/>
        <v>0</v>
      </c>
      <c r="M19" s="39">
        <f t="shared" si="4"/>
        <v>0</v>
      </c>
      <c r="N19" s="10"/>
      <c r="O19" s="10"/>
    </row>
    <row r="20">
      <c r="A20" s="45" t="s">
        <v>61</v>
      </c>
      <c r="B20" s="62" t="s">
        <v>62</v>
      </c>
      <c r="C20" s="50" t="str">
        <f>'Лист1'!F20</f>
        <v/>
      </c>
      <c r="D20" s="50"/>
      <c r="E20" s="53"/>
      <c r="F20" s="53"/>
      <c r="G20" s="54"/>
      <c r="H20" s="54"/>
      <c r="I20" s="54"/>
      <c r="J20" s="54"/>
      <c r="K20" s="54"/>
      <c r="L20" s="38">
        <f t="shared" si="3"/>
        <v>0</v>
      </c>
      <c r="M20" s="39">
        <f t="shared" si="4"/>
        <v>0</v>
      </c>
      <c r="N20" s="10"/>
      <c r="O20" s="10"/>
    </row>
    <row r="21" ht="28.5" customHeight="1">
      <c r="A21" s="40" t="s">
        <v>63</v>
      </c>
      <c r="B21" s="63" t="s">
        <v>64</v>
      </c>
      <c r="C21" s="44">
        <f t="shared" ref="C21:K21" si="5">SUM(C22:C24)</f>
        <v>0</v>
      </c>
      <c r="D21" s="44">
        <f t="shared" si="5"/>
        <v>0</v>
      </c>
      <c r="E21" s="44">
        <f t="shared" si="5"/>
        <v>0</v>
      </c>
      <c r="F21" s="44">
        <f t="shared" si="5"/>
        <v>0</v>
      </c>
      <c r="G21" s="44">
        <f t="shared" si="5"/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38">
        <f t="shared" si="3"/>
        <v>0</v>
      </c>
      <c r="M21" s="39">
        <f t="shared" si="4"/>
        <v>0</v>
      </c>
      <c r="N21" s="10"/>
      <c r="O21" s="10"/>
    </row>
    <row r="22" ht="15.75" customHeight="1">
      <c r="A22" s="45" t="s">
        <v>66</v>
      </c>
      <c r="B22" s="46" t="s">
        <v>67</v>
      </c>
      <c r="C22" s="50" t="str">
        <f>'Лист1'!F22</f>
        <v/>
      </c>
      <c r="D22" s="67"/>
      <c r="E22" s="67"/>
      <c r="F22" s="67"/>
      <c r="G22" s="68"/>
      <c r="H22" s="68"/>
      <c r="I22" s="68"/>
      <c r="J22" s="68"/>
      <c r="K22" s="68"/>
      <c r="L22" s="38">
        <f t="shared" si="3"/>
        <v>0</v>
      </c>
      <c r="M22" s="39">
        <f t="shared" si="4"/>
        <v>0</v>
      </c>
      <c r="N22" s="10"/>
      <c r="O22" s="10"/>
    </row>
    <row r="23" ht="15.75" customHeight="1">
      <c r="A23" s="45" t="s">
        <v>68</v>
      </c>
      <c r="B23" s="55" t="s">
        <v>69</v>
      </c>
      <c r="C23" s="50" t="str">
        <f>'Лист1'!F23</f>
        <v/>
      </c>
      <c r="D23" s="48"/>
      <c r="E23" s="48"/>
      <c r="F23" s="67"/>
      <c r="G23" s="68"/>
      <c r="H23" s="68"/>
      <c r="I23" s="68"/>
      <c r="J23" s="68"/>
      <c r="K23" s="68"/>
      <c r="L23" s="38">
        <f t="shared" si="3"/>
        <v>0</v>
      </c>
      <c r="M23" s="39">
        <f t="shared" si="4"/>
        <v>0</v>
      </c>
      <c r="N23" s="10"/>
      <c r="O23" s="10"/>
    </row>
    <row r="24" ht="15.75" customHeight="1">
      <c r="A24" s="45" t="s">
        <v>70</v>
      </c>
      <c r="B24" s="55" t="s">
        <v>71</v>
      </c>
      <c r="C24" s="50" t="str">
        <f>'Лист1'!F24</f>
        <v/>
      </c>
      <c r="D24" s="67"/>
      <c r="E24" s="67"/>
      <c r="F24" s="67"/>
      <c r="G24" s="68"/>
      <c r="H24" s="68"/>
      <c r="I24" s="68"/>
      <c r="J24" s="68"/>
      <c r="K24" s="68"/>
      <c r="L24" s="38">
        <f t="shared" si="3"/>
        <v>0</v>
      </c>
      <c r="M24" s="39">
        <f t="shared" si="4"/>
        <v>0</v>
      </c>
      <c r="N24" s="10"/>
      <c r="O24" s="10"/>
    </row>
    <row r="25" ht="25.5" customHeight="1">
      <c r="A25" s="40" t="s">
        <v>73</v>
      </c>
      <c r="B25" s="69" t="s">
        <v>74</v>
      </c>
      <c r="C25" s="44">
        <f t="shared" ref="C25:K25" si="6">C26</f>
        <v>36</v>
      </c>
      <c r="D25" s="44">
        <f t="shared" si="6"/>
        <v>16</v>
      </c>
      <c r="E25" s="44">
        <f t="shared" si="6"/>
        <v>20</v>
      </c>
      <c r="F25" s="44">
        <f t="shared" si="6"/>
        <v>0</v>
      </c>
      <c r="G25" s="44">
        <f t="shared" si="6"/>
        <v>0</v>
      </c>
      <c r="H25" s="44">
        <f t="shared" si="6"/>
        <v>0</v>
      </c>
      <c r="I25" s="44">
        <f t="shared" si="6"/>
        <v>0</v>
      </c>
      <c r="J25" s="44">
        <f t="shared" si="6"/>
        <v>0</v>
      </c>
      <c r="K25" s="44">
        <f t="shared" si="6"/>
        <v>0</v>
      </c>
      <c r="L25" s="38">
        <f t="shared" si="3"/>
        <v>36</v>
      </c>
      <c r="M25" s="39">
        <f t="shared" si="4"/>
        <v>0</v>
      </c>
      <c r="N25" s="10"/>
      <c r="O25" s="10"/>
    </row>
    <row r="26" ht="25.5" customHeight="1">
      <c r="A26" s="70" t="s">
        <v>76</v>
      </c>
      <c r="B26" s="55" t="s">
        <v>77</v>
      </c>
      <c r="C26" s="50">
        <f t="shared" ref="C26:K26" si="7">SUM(C27:C31)</f>
        <v>36</v>
      </c>
      <c r="D26" s="50">
        <f t="shared" si="7"/>
        <v>16</v>
      </c>
      <c r="E26" s="50">
        <f t="shared" si="7"/>
        <v>20</v>
      </c>
      <c r="F26" s="50">
        <f t="shared" si="7"/>
        <v>0</v>
      </c>
      <c r="G26" s="50">
        <f t="shared" si="7"/>
        <v>0</v>
      </c>
      <c r="H26" s="50">
        <f t="shared" si="7"/>
        <v>0</v>
      </c>
      <c r="I26" s="50">
        <f t="shared" si="7"/>
        <v>0</v>
      </c>
      <c r="J26" s="50">
        <f t="shared" si="7"/>
        <v>0</v>
      </c>
      <c r="K26" s="50">
        <f t="shared" si="7"/>
        <v>0</v>
      </c>
      <c r="L26" s="38">
        <f t="shared" si="3"/>
        <v>36</v>
      </c>
      <c r="M26" s="39">
        <f t="shared" si="4"/>
        <v>0</v>
      </c>
      <c r="N26" s="10"/>
      <c r="O26" s="10"/>
    </row>
    <row r="27" ht="25.5" customHeight="1">
      <c r="A27" s="45"/>
      <c r="B27" s="71" t="s">
        <v>78</v>
      </c>
      <c r="C27" s="50" t="str">
        <f>'Лист1'!F27</f>
        <v/>
      </c>
      <c r="D27" s="50"/>
      <c r="E27" s="50"/>
      <c r="F27" s="50"/>
      <c r="G27" s="50"/>
      <c r="H27" s="50"/>
      <c r="I27" s="50"/>
      <c r="J27" s="50"/>
      <c r="K27" s="50"/>
      <c r="L27" s="38">
        <f t="shared" si="3"/>
        <v>0</v>
      </c>
      <c r="M27" s="39">
        <f t="shared" si="4"/>
        <v>0</v>
      </c>
      <c r="N27" s="10"/>
      <c r="O27" s="10"/>
    </row>
    <row r="28" ht="25.5" customHeight="1">
      <c r="A28" s="45"/>
      <c r="B28" s="71" t="s">
        <v>79</v>
      </c>
      <c r="C28" s="50" t="str">
        <f>'Лист1'!F28</f>
        <v/>
      </c>
      <c r="D28" s="50"/>
      <c r="E28" s="50"/>
      <c r="F28" s="50"/>
      <c r="G28" s="50"/>
      <c r="H28" s="50"/>
      <c r="I28" s="50"/>
      <c r="J28" s="50"/>
      <c r="K28" s="50"/>
      <c r="L28" s="38">
        <f t="shared" si="3"/>
        <v>0</v>
      </c>
      <c r="M28" s="39">
        <f t="shared" si="4"/>
        <v>0</v>
      </c>
      <c r="N28" s="10"/>
      <c r="O28" s="10"/>
    </row>
    <row r="29" ht="25.5" customHeight="1">
      <c r="A29" s="45"/>
      <c r="B29" s="71" t="s">
        <v>80</v>
      </c>
      <c r="C29" s="50" t="str">
        <f>'Лист1'!F29</f>
        <v/>
      </c>
      <c r="D29" s="50"/>
      <c r="E29" s="50"/>
      <c r="F29" s="50"/>
      <c r="G29" s="50"/>
      <c r="H29" s="50"/>
      <c r="I29" s="50"/>
      <c r="J29" s="50"/>
      <c r="K29" s="50"/>
      <c r="L29" s="38">
        <f t="shared" si="3"/>
        <v>0</v>
      </c>
      <c r="M29" s="39">
        <f t="shared" si="4"/>
        <v>0</v>
      </c>
      <c r="N29" s="10"/>
      <c r="O29" s="10"/>
    </row>
    <row r="30" ht="25.5" customHeight="1">
      <c r="A30" s="45"/>
      <c r="B30" s="71" t="s">
        <v>81</v>
      </c>
      <c r="C30" s="50" t="str">
        <f>'Лист1'!F30</f>
        <v/>
      </c>
      <c r="D30" s="50"/>
      <c r="E30" s="50"/>
      <c r="F30" s="50"/>
      <c r="G30" s="50"/>
      <c r="H30" s="50"/>
      <c r="I30" s="50"/>
      <c r="J30" s="50"/>
      <c r="K30" s="50"/>
      <c r="L30" s="38">
        <f t="shared" si="3"/>
        <v>0</v>
      </c>
      <c r="M30" s="39">
        <f t="shared" si="4"/>
        <v>0</v>
      </c>
      <c r="N30" s="10"/>
      <c r="O30" s="10"/>
    </row>
    <row r="31" ht="15.75" customHeight="1">
      <c r="A31" s="74" t="s">
        <v>82</v>
      </c>
      <c r="B31" s="55" t="s">
        <v>83</v>
      </c>
      <c r="C31" s="50">
        <f>'Лист1'!F31</f>
        <v>36</v>
      </c>
      <c r="D31" s="68">
        <v>16.0</v>
      </c>
      <c r="E31" s="68">
        <v>20.0</v>
      </c>
      <c r="F31" s="68"/>
      <c r="G31" s="68"/>
      <c r="H31" s="68"/>
      <c r="I31" s="68"/>
      <c r="J31" s="68"/>
      <c r="K31" s="68"/>
      <c r="L31" s="38">
        <f t="shared" si="3"/>
        <v>36</v>
      </c>
      <c r="M31" s="39">
        <f t="shared" si="4"/>
        <v>0</v>
      </c>
      <c r="N31" s="10"/>
      <c r="O31" s="10"/>
    </row>
    <row r="32" ht="39.0" customHeight="1">
      <c r="A32" s="76" t="s">
        <v>85</v>
      </c>
      <c r="B32" s="77" t="s">
        <v>86</v>
      </c>
      <c r="C32" s="44">
        <f t="shared" ref="C32:K32" si="8">SUM(C33:C38)</f>
        <v>16</v>
      </c>
      <c r="D32" s="44">
        <f t="shared" si="8"/>
        <v>0</v>
      </c>
      <c r="E32" s="44">
        <f t="shared" si="8"/>
        <v>0</v>
      </c>
      <c r="F32" s="44">
        <f t="shared" si="8"/>
        <v>5</v>
      </c>
      <c r="G32" s="44">
        <f t="shared" si="8"/>
        <v>5</v>
      </c>
      <c r="H32" s="44">
        <f t="shared" si="8"/>
        <v>2</v>
      </c>
      <c r="I32" s="44">
        <f t="shared" si="8"/>
        <v>4</v>
      </c>
      <c r="J32" s="44">
        <f t="shared" si="8"/>
        <v>0</v>
      </c>
      <c r="K32" s="44">
        <f t="shared" si="8"/>
        <v>0</v>
      </c>
      <c r="L32" s="38">
        <f t="shared" si="3"/>
        <v>16</v>
      </c>
      <c r="M32" s="39">
        <f t="shared" si="4"/>
        <v>0</v>
      </c>
      <c r="N32" s="81"/>
      <c r="O32" s="81"/>
      <c r="P32" s="79"/>
    </row>
    <row r="33" ht="15.75" customHeight="1">
      <c r="A33" s="45" t="s">
        <v>88</v>
      </c>
      <c r="B33" s="55" t="s">
        <v>89</v>
      </c>
      <c r="C33" s="50">
        <f>'Лист1'!F33</f>
        <v>2</v>
      </c>
      <c r="D33" s="67"/>
      <c r="E33" s="67"/>
      <c r="F33" s="67"/>
      <c r="G33" s="67"/>
      <c r="H33" s="75">
        <v>2.0</v>
      </c>
      <c r="I33" s="67"/>
      <c r="J33" s="67"/>
      <c r="K33" s="67"/>
      <c r="L33" s="38">
        <f t="shared" si="3"/>
        <v>2</v>
      </c>
      <c r="M33" s="39">
        <f t="shared" si="4"/>
        <v>0</v>
      </c>
      <c r="N33" s="81"/>
      <c r="O33" s="81"/>
      <c r="P33" s="79"/>
    </row>
    <row r="34" ht="15.75" customHeight="1">
      <c r="A34" s="45" t="s">
        <v>90</v>
      </c>
      <c r="B34" s="55" t="s">
        <v>52</v>
      </c>
      <c r="C34" s="50">
        <f>'Лист1'!F34</f>
        <v>2</v>
      </c>
      <c r="D34" s="67"/>
      <c r="E34" s="67"/>
      <c r="F34" s="67">
        <v>2.0</v>
      </c>
      <c r="H34" s="67"/>
      <c r="I34" s="67"/>
      <c r="J34" s="67"/>
      <c r="K34" s="67"/>
      <c r="L34" s="38">
        <f t="shared" si="3"/>
        <v>2</v>
      </c>
      <c r="M34" s="39">
        <f t="shared" si="4"/>
        <v>0</v>
      </c>
      <c r="N34" s="81"/>
      <c r="O34" s="81"/>
      <c r="P34" s="79"/>
    </row>
    <row r="35" ht="15.75" customHeight="1">
      <c r="A35" s="45" t="s">
        <v>91</v>
      </c>
      <c r="B35" s="55" t="s">
        <v>92</v>
      </c>
      <c r="C35" s="50">
        <f>'Лист1'!F35</f>
        <v>6</v>
      </c>
      <c r="D35" s="67"/>
      <c r="E35" s="67"/>
      <c r="F35" s="67">
        <v>1.0</v>
      </c>
      <c r="G35" s="67">
        <v>1.0</v>
      </c>
      <c r="H35" s="67"/>
      <c r="I35" s="67">
        <v>4.0</v>
      </c>
      <c r="J35" s="67"/>
      <c r="K35" s="67"/>
      <c r="L35" s="38">
        <f t="shared" si="3"/>
        <v>6</v>
      </c>
      <c r="M35" s="39">
        <f t="shared" si="4"/>
        <v>0</v>
      </c>
      <c r="N35" s="81"/>
      <c r="O35" s="81"/>
      <c r="P35" s="79"/>
    </row>
    <row r="36" ht="15.75" customHeight="1">
      <c r="A36" s="45" t="s">
        <v>94</v>
      </c>
      <c r="B36" s="55" t="s">
        <v>55</v>
      </c>
      <c r="C36" s="50" t="str">
        <f>'Лист1'!F36</f>
        <v/>
      </c>
      <c r="D36" s="67"/>
      <c r="E36" s="67"/>
      <c r="F36" s="67"/>
      <c r="G36" s="67"/>
      <c r="H36" s="67"/>
      <c r="I36" s="67"/>
      <c r="J36" s="67"/>
      <c r="K36" s="67"/>
      <c r="L36" s="38">
        <f t="shared" si="3"/>
        <v>0</v>
      </c>
      <c r="M36" s="39">
        <f t="shared" si="4"/>
        <v>0</v>
      </c>
      <c r="N36" s="81"/>
      <c r="O36" s="81"/>
      <c r="P36" s="79"/>
    </row>
    <row r="37" ht="15.75" customHeight="1">
      <c r="A37" s="45" t="s">
        <v>96</v>
      </c>
      <c r="B37" s="55" t="s">
        <v>97</v>
      </c>
      <c r="C37" s="50">
        <f>'Лист1'!F37</f>
        <v>2</v>
      </c>
      <c r="D37" s="67"/>
      <c r="E37" s="67"/>
      <c r="F37" s="67">
        <v>2.0</v>
      </c>
      <c r="G37" s="67"/>
      <c r="H37" s="67"/>
      <c r="I37" s="67"/>
      <c r="K37" s="67"/>
      <c r="L37" s="38">
        <f t="shared" si="3"/>
        <v>2</v>
      </c>
      <c r="M37" s="39">
        <f t="shared" si="4"/>
        <v>0</v>
      </c>
      <c r="N37" s="81"/>
      <c r="O37" s="81"/>
      <c r="P37" s="79"/>
    </row>
    <row r="38" ht="15.75" customHeight="1">
      <c r="A38" s="45" t="s">
        <v>98</v>
      </c>
      <c r="B38" s="55" t="s">
        <v>99</v>
      </c>
      <c r="C38" s="50">
        <f>'Лист1'!F38</f>
        <v>4</v>
      </c>
      <c r="D38" s="67"/>
      <c r="E38" s="67"/>
      <c r="F38" s="67"/>
      <c r="G38" s="67">
        <v>4.0</v>
      </c>
      <c r="H38" s="67"/>
      <c r="I38" s="67"/>
      <c r="J38" s="67"/>
      <c r="K38" s="67"/>
      <c r="L38" s="38">
        <f t="shared" si="3"/>
        <v>4</v>
      </c>
      <c r="M38" s="39">
        <f t="shared" si="4"/>
        <v>0</v>
      </c>
      <c r="N38" s="81"/>
      <c r="O38" s="81"/>
      <c r="P38" s="79"/>
    </row>
    <row r="39" ht="15.75" customHeight="1">
      <c r="A39" s="76" t="s">
        <v>100</v>
      </c>
      <c r="B39" s="77" t="s">
        <v>101</v>
      </c>
      <c r="C39" s="44">
        <f t="shared" ref="C39:K39" si="9">SUM(C40:C42)</f>
        <v>16</v>
      </c>
      <c r="D39" s="44">
        <f t="shared" si="9"/>
        <v>0</v>
      </c>
      <c r="E39" s="44">
        <f t="shared" si="9"/>
        <v>0</v>
      </c>
      <c r="F39" s="44">
        <f t="shared" si="9"/>
        <v>14</v>
      </c>
      <c r="G39" s="44">
        <f t="shared" si="9"/>
        <v>2</v>
      </c>
      <c r="H39" s="44">
        <f t="shared" si="9"/>
        <v>0</v>
      </c>
      <c r="I39" s="44">
        <f t="shared" si="9"/>
        <v>0</v>
      </c>
      <c r="J39" s="44">
        <f t="shared" si="9"/>
        <v>0</v>
      </c>
      <c r="K39" s="44">
        <f t="shared" si="9"/>
        <v>0</v>
      </c>
      <c r="L39" s="38">
        <f t="shared" si="3"/>
        <v>16</v>
      </c>
      <c r="M39" s="39">
        <f t="shared" si="4"/>
        <v>0</v>
      </c>
      <c r="N39" s="81"/>
      <c r="O39" s="81"/>
      <c r="P39" s="79"/>
    </row>
    <row r="40" ht="15.75" customHeight="1">
      <c r="A40" s="83" t="s">
        <v>103</v>
      </c>
      <c r="B40" s="84" t="s">
        <v>49</v>
      </c>
      <c r="C40" s="50">
        <f>'Лист1'!F40</f>
        <v>8</v>
      </c>
      <c r="D40" s="48"/>
      <c r="E40" s="48"/>
      <c r="F40" s="48">
        <v>8.0</v>
      </c>
      <c r="G40" s="85"/>
      <c r="H40" s="85"/>
      <c r="I40" s="85"/>
      <c r="J40" s="85"/>
      <c r="K40" s="85"/>
      <c r="L40" s="38">
        <f t="shared" si="3"/>
        <v>8</v>
      </c>
      <c r="M40" s="39">
        <f t="shared" si="4"/>
        <v>0</v>
      </c>
      <c r="N40" s="81"/>
      <c r="O40" s="81"/>
      <c r="P40" s="79"/>
    </row>
    <row r="41" ht="15.75" customHeight="1">
      <c r="A41" s="83" t="s">
        <v>105</v>
      </c>
      <c r="B41" s="84" t="s">
        <v>106</v>
      </c>
      <c r="C41" s="50">
        <f>'Лист1'!F41</f>
        <v>6</v>
      </c>
      <c r="D41" s="48"/>
      <c r="E41" s="48"/>
      <c r="F41" s="48">
        <v>6.0</v>
      </c>
      <c r="G41" s="85"/>
      <c r="H41" s="85"/>
      <c r="I41" s="85"/>
      <c r="J41" s="85"/>
      <c r="K41" s="85"/>
      <c r="L41" s="38">
        <f t="shared" si="3"/>
        <v>6</v>
      </c>
      <c r="M41" s="39">
        <f t="shared" si="4"/>
        <v>0</v>
      </c>
      <c r="N41" s="81"/>
      <c r="O41" s="81"/>
      <c r="P41" s="79"/>
    </row>
    <row r="42" ht="15.75" customHeight="1">
      <c r="A42" s="83" t="s">
        <v>107</v>
      </c>
      <c r="B42" s="84" t="s">
        <v>108</v>
      </c>
      <c r="C42" s="50">
        <f>'Лист1'!F42</f>
        <v>2</v>
      </c>
      <c r="D42" s="48"/>
      <c r="E42" s="48"/>
      <c r="F42" s="67"/>
      <c r="G42" s="48">
        <v>2.0</v>
      </c>
      <c r="H42" s="48"/>
      <c r="I42" s="48"/>
      <c r="J42" s="48"/>
      <c r="K42" s="48"/>
      <c r="L42" s="38">
        <f t="shared" si="3"/>
        <v>2</v>
      </c>
      <c r="M42" s="39">
        <f t="shared" si="4"/>
        <v>0</v>
      </c>
      <c r="N42" s="81"/>
      <c r="O42" s="81"/>
      <c r="P42" s="79"/>
    </row>
    <row r="43" ht="15.75" customHeight="1">
      <c r="A43" s="76" t="s">
        <v>109</v>
      </c>
      <c r="B43" s="86" t="s">
        <v>110</v>
      </c>
      <c r="C43" s="44">
        <f t="shared" ref="C43:K43" si="10">SUM(C44:C59)</f>
        <v>72</v>
      </c>
      <c r="D43" s="44">
        <f t="shared" si="10"/>
        <v>0</v>
      </c>
      <c r="E43" s="44">
        <f t="shared" si="10"/>
        <v>0</v>
      </c>
      <c r="F43" s="44">
        <f t="shared" si="10"/>
        <v>20</v>
      </c>
      <c r="G43" s="44">
        <f t="shared" si="10"/>
        <v>38</v>
      </c>
      <c r="H43" s="44">
        <f t="shared" si="10"/>
        <v>2</v>
      </c>
      <c r="I43" s="44">
        <f t="shared" si="10"/>
        <v>8</v>
      </c>
      <c r="J43" s="44">
        <f t="shared" si="10"/>
        <v>0</v>
      </c>
      <c r="K43" s="44">
        <f t="shared" si="10"/>
        <v>4</v>
      </c>
      <c r="L43" s="38">
        <f t="shared" si="3"/>
        <v>72</v>
      </c>
      <c r="M43" s="39">
        <f t="shared" si="4"/>
        <v>0</v>
      </c>
      <c r="N43" s="81"/>
      <c r="O43" s="81"/>
      <c r="P43" s="79"/>
    </row>
    <row r="44" ht="15.75" customHeight="1">
      <c r="A44" s="83" t="s">
        <v>112</v>
      </c>
      <c r="B44" s="87" t="s">
        <v>113</v>
      </c>
      <c r="C44" s="50">
        <f>'Лист1'!F44</f>
        <v>8</v>
      </c>
      <c r="D44" s="88"/>
      <c r="E44" s="88"/>
      <c r="F44" s="48">
        <v>4.0</v>
      </c>
      <c r="G44" s="48">
        <v>4.0</v>
      </c>
      <c r="H44" s="48"/>
      <c r="I44" s="48"/>
      <c r="J44" s="48"/>
      <c r="K44" s="48"/>
      <c r="L44" s="38">
        <f t="shared" si="3"/>
        <v>8</v>
      </c>
      <c r="M44" s="39">
        <f t="shared" si="4"/>
        <v>0</v>
      </c>
      <c r="N44" s="81"/>
      <c r="O44" s="81"/>
      <c r="P44" s="79"/>
    </row>
    <row r="45" ht="15.75" customHeight="1">
      <c r="A45" s="83" t="s">
        <v>115</v>
      </c>
      <c r="B45" s="87" t="s">
        <v>116</v>
      </c>
      <c r="C45" s="50">
        <f>'Лист1'!F45</f>
        <v>10</v>
      </c>
      <c r="D45" s="88"/>
      <c r="E45" s="88"/>
      <c r="F45" s="48">
        <v>10.0</v>
      </c>
      <c r="G45" s="48"/>
      <c r="H45" s="48"/>
      <c r="I45" s="48"/>
      <c r="J45" s="48"/>
      <c r="K45" s="48"/>
      <c r="L45" s="38">
        <f t="shared" si="3"/>
        <v>10</v>
      </c>
      <c r="M45" s="39">
        <f t="shared" si="4"/>
        <v>0</v>
      </c>
      <c r="N45" s="81"/>
      <c r="O45" s="81"/>
      <c r="P45" s="79"/>
    </row>
    <row r="46" ht="26.25" customHeight="1">
      <c r="A46" s="83" t="s">
        <v>117</v>
      </c>
      <c r="B46" s="89" t="s">
        <v>118</v>
      </c>
      <c r="C46" s="50">
        <f>'Лист1'!F46</f>
        <v>2</v>
      </c>
      <c r="D46" s="88"/>
      <c r="E46" s="88"/>
      <c r="F46" s="88"/>
      <c r="G46" s="67">
        <v>2.0</v>
      </c>
      <c r="H46" s="88"/>
      <c r="I46" s="152"/>
      <c r="J46" s="48"/>
      <c r="K46" s="48"/>
      <c r="L46" s="38">
        <f t="shared" si="3"/>
        <v>2</v>
      </c>
      <c r="M46" s="39">
        <f t="shared" si="4"/>
        <v>0</v>
      </c>
      <c r="N46" s="81"/>
      <c r="O46" s="81"/>
      <c r="P46" s="79"/>
    </row>
    <row r="47" ht="15.75" customHeight="1">
      <c r="A47" s="83" t="s">
        <v>119</v>
      </c>
      <c r="B47" s="87" t="s">
        <v>120</v>
      </c>
      <c r="C47" s="50">
        <f>'Лист1'!F47</f>
        <v>4</v>
      </c>
      <c r="D47" s="88"/>
      <c r="E47" s="88"/>
      <c r="F47" s="48">
        <v>4.0</v>
      </c>
      <c r="G47" s="48"/>
      <c r="H47" s="48"/>
      <c r="I47" s="48"/>
      <c r="J47" s="48"/>
      <c r="K47" s="48"/>
      <c r="L47" s="38">
        <f t="shared" si="3"/>
        <v>4</v>
      </c>
      <c r="M47" s="39">
        <f t="shared" si="4"/>
        <v>0</v>
      </c>
      <c r="N47" s="81"/>
      <c r="O47" s="81"/>
      <c r="P47" s="79"/>
    </row>
    <row r="48" ht="15.75" customHeight="1">
      <c r="A48" s="83" t="s">
        <v>121</v>
      </c>
      <c r="B48" s="87" t="s">
        <v>122</v>
      </c>
      <c r="C48" s="50">
        <f>'Лист1'!F48</f>
        <v>4</v>
      </c>
      <c r="D48" s="88"/>
      <c r="E48" s="88"/>
      <c r="F48" s="48">
        <v>2.0</v>
      </c>
      <c r="G48" s="67">
        <v>2.0</v>
      </c>
      <c r="H48" s="48"/>
      <c r="I48" s="48"/>
      <c r="J48" s="48"/>
      <c r="K48" s="48"/>
      <c r="L48" s="38">
        <f t="shared" si="3"/>
        <v>4</v>
      </c>
      <c r="M48" s="39">
        <f t="shared" si="4"/>
        <v>0</v>
      </c>
      <c r="N48" s="81"/>
      <c r="O48" s="81"/>
      <c r="P48" s="79"/>
    </row>
    <row r="49" ht="15.75" customHeight="1">
      <c r="A49" s="83" t="s">
        <v>123</v>
      </c>
      <c r="B49" s="90" t="s">
        <v>219</v>
      </c>
      <c r="C49" s="50">
        <f>'Лист1'!F49</f>
        <v>6</v>
      </c>
      <c r="D49" s="88"/>
      <c r="E49" s="88"/>
      <c r="F49" s="88"/>
      <c r="G49" s="67">
        <v>6.0</v>
      </c>
      <c r="H49" s="152"/>
      <c r="I49" s="48"/>
      <c r="J49" s="67"/>
      <c r="K49" s="48"/>
      <c r="L49" s="38">
        <f t="shared" si="3"/>
        <v>6</v>
      </c>
      <c r="M49" s="39">
        <f t="shared" si="4"/>
        <v>0</v>
      </c>
      <c r="N49" s="81"/>
      <c r="O49" s="81"/>
      <c r="P49" s="79"/>
    </row>
    <row r="50" ht="15.75" customHeight="1">
      <c r="A50" s="83" t="s">
        <v>125</v>
      </c>
      <c r="B50" s="90" t="s">
        <v>126</v>
      </c>
      <c r="C50" s="50">
        <f>'Лист1'!F50</f>
        <v>4</v>
      </c>
      <c r="D50" s="88"/>
      <c r="E50" s="88"/>
      <c r="F50" s="67"/>
      <c r="G50" s="67">
        <v>4.0</v>
      </c>
      <c r="H50" s="48"/>
      <c r="I50" s="48"/>
      <c r="J50" s="48"/>
      <c r="K50" s="48"/>
      <c r="L50" s="38">
        <f t="shared" si="3"/>
        <v>4</v>
      </c>
      <c r="M50" s="39">
        <f t="shared" si="4"/>
        <v>0</v>
      </c>
      <c r="N50" s="81"/>
      <c r="O50" s="81"/>
      <c r="P50" s="79"/>
    </row>
    <row r="51" ht="15.75" customHeight="1">
      <c r="A51" s="91" t="s">
        <v>127</v>
      </c>
      <c r="B51" s="90" t="s">
        <v>128</v>
      </c>
      <c r="C51" s="50">
        <f>'Лист1'!F51</f>
        <v>8</v>
      </c>
      <c r="D51" s="88"/>
      <c r="E51" s="88"/>
      <c r="F51" s="92"/>
      <c r="G51" s="48">
        <v>8.0</v>
      </c>
      <c r="H51" s="50"/>
      <c r="I51" s="152"/>
      <c r="J51" s="48"/>
      <c r="K51" s="48"/>
      <c r="L51" s="38">
        <f t="shared" si="3"/>
        <v>8</v>
      </c>
      <c r="M51" s="39">
        <f t="shared" si="4"/>
        <v>0</v>
      </c>
      <c r="N51" s="81"/>
      <c r="O51" s="81"/>
      <c r="P51" s="79"/>
    </row>
    <row r="52" ht="15.75" customHeight="1">
      <c r="A52" s="83" t="s">
        <v>129</v>
      </c>
      <c r="B52" s="90" t="s">
        <v>130</v>
      </c>
      <c r="C52" s="50">
        <f>'Лист1'!F52</f>
        <v>10</v>
      </c>
      <c r="D52" s="88"/>
      <c r="E52" s="88"/>
      <c r="F52" s="48"/>
      <c r="G52" s="48">
        <v>10.0</v>
      </c>
      <c r="H52" s="48"/>
      <c r="I52" s="48"/>
      <c r="J52" s="48"/>
      <c r="K52" s="48"/>
      <c r="L52" s="38">
        <f t="shared" si="3"/>
        <v>10</v>
      </c>
      <c r="M52" s="39">
        <f t="shared" si="4"/>
        <v>0</v>
      </c>
      <c r="N52" s="81"/>
      <c r="O52" s="81"/>
      <c r="P52" s="79"/>
    </row>
    <row r="53" ht="15.75" customHeight="1">
      <c r="A53" s="83" t="s">
        <v>131</v>
      </c>
      <c r="B53" s="90" t="s">
        <v>132</v>
      </c>
      <c r="C53" s="50" t="str">
        <f>'Лист1'!F53</f>
        <v/>
      </c>
      <c r="D53" s="88"/>
      <c r="E53" s="88"/>
      <c r="F53" s="48"/>
      <c r="G53" s="48"/>
      <c r="H53" s="48"/>
      <c r="I53" s="67"/>
      <c r="J53" s="48"/>
      <c r="K53" s="48"/>
      <c r="L53" s="38">
        <f t="shared" si="3"/>
        <v>0</v>
      </c>
      <c r="M53" s="39">
        <f t="shared" si="4"/>
        <v>0</v>
      </c>
      <c r="N53" s="81"/>
      <c r="O53" s="81"/>
      <c r="P53" s="79"/>
    </row>
    <row r="54" ht="15.75" customHeight="1">
      <c r="A54" s="99"/>
      <c r="B54" s="77" t="s">
        <v>220</v>
      </c>
      <c r="C54" s="44"/>
      <c r="D54" s="44"/>
      <c r="E54" s="44"/>
      <c r="F54" s="44"/>
      <c r="G54" s="44"/>
      <c r="H54" s="44"/>
      <c r="I54" s="44"/>
      <c r="J54" s="44"/>
      <c r="K54" s="44"/>
      <c r="L54" s="38">
        <f t="shared" si="3"/>
        <v>0</v>
      </c>
      <c r="M54" s="39">
        <f t="shared" si="4"/>
        <v>0</v>
      </c>
      <c r="N54" s="81"/>
      <c r="O54" s="81"/>
      <c r="P54" s="79"/>
    </row>
    <row r="55" ht="15.75" customHeight="1">
      <c r="A55" s="93" t="s">
        <v>133</v>
      </c>
      <c r="B55" s="94" t="s">
        <v>134</v>
      </c>
      <c r="C55" s="50">
        <f>'Лист1'!F54</f>
        <v>2</v>
      </c>
      <c r="D55" s="96"/>
      <c r="E55" s="96"/>
      <c r="F55" s="96"/>
      <c r="G55" s="96">
        <v>2.0</v>
      </c>
      <c r="H55" s="96"/>
      <c r="I55" s="67"/>
      <c r="J55" s="50"/>
      <c r="K55" s="96"/>
      <c r="L55" s="38">
        <f t="shared" si="3"/>
        <v>2</v>
      </c>
      <c r="M55" s="39">
        <f t="shared" si="4"/>
        <v>0</v>
      </c>
      <c r="N55" s="81"/>
      <c r="O55" s="81"/>
      <c r="P55" s="79"/>
    </row>
    <row r="56" ht="25.5" customHeight="1">
      <c r="A56" s="83" t="s">
        <v>135</v>
      </c>
      <c r="B56" s="55" t="s">
        <v>136</v>
      </c>
      <c r="C56" s="50">
        <f>'Лист1'!F55</f>
        <v>4</v>
      </c>
      <c r="D56" s="48"/>
      <c r="E56" s="48"/>
      <c r="F56" s="48"/>
      <c r="G56" s="48"/>
      <c r="H56" s="48">
        <v>2.0</v>
      </c>
      <c r="I56" s="48">
        <v>2.0</v>
      </c>
      <c r="J56" s="67"/>
      <c r="K56" s="48"/>
      <c r="L56" s="38">
        <f t="shared" si="3"/>
        <v>4</v>
      </c>
      <c r="M56" s="39">
        <f t="shared" si="4"/>
        <v>0</v>
      </c>
      <c r="N56" s="81"/>
      <c r="O56" s="81"/>
      <c r="P56" s="79"/>
    </row>
    <row r="57" ht="15.75" customHeight="1">
      <c r="A57" s="93" t="s">
        <v>137</v>
      </c>
      <c r="B57" s="97" t="s">
        <v>138</v>
      </c>
      <c r="C57" s="50">
        <f>'Лист1'!F56</f>
        <v>4</v>
      </c>
      <c r="D57" s="48"/>
      <c r="E57" s="48"/>
      <c r="F57" s="48"/>
      <c r="G57" s="48"/>
      <c r="H57" s="48"/>
      <c r="I57" s="48">
        <v>4.0</v>
      </c>
      <c r="J57" s="48"/>
      <c r="K57" s="48"/>
      <c r="L57" s="38">
        <f t="shared" si="3"/>
        <v>4</v>
      </c>
      <c r="M57" s="39">
        <f t="shared" si="4"/>
        <v>0</v>
      </c>
      <c r="N57" s="81"/>
      <c r="O57" s="81"/>
      <c r="P57" s="79"/>
    </row>
    <row r="58" ht="15.75" customHeight="1">
      <c r="A58" s="83" t="s">
        <v>140</v>
      </c>
      <c r="B58" s="97" t="s">
        <v>141</v>
      </c>
      <c r="C58" s="50">
        <f>'Лист1'!F57</f>
        <v>2</v>
      </c>
      <c r="D58" s="48"/>
      <c r="E58" s="48"/>
      <c r="F58" s="48"/>
      <c r="G58" s="48"/>
      <c r="H58" s="48"/>
      <c r="I58" s="67">
        <v>2.0</v>
      </c>
      <c r="J58" s="48"/>
      <c r="K58" s="48"/>
      <c r="L58" s="38">
        <f t="shared" si="3"/>
        <v>2</v>
      </c>
      <c r="M58" s="39">
        <f t="shared" si="4"/>
        <v>0</v>
      </c>
      <c r="N58" s="81"/>
      <c r="O58" s="81"/>
      <c r="P58" s="79"/>
    </row>
    <row r="59" ht="38.25" customHeight="1">
      <c r="A59" s="98" t="s">
        <v>142</v>
      </c>
      <c r="B59" s="84" t="s">
        <v>143</v>
      </c>
      <c r="C59" s="50">
        <f>'Лист1'!F58</f>
        <v>4</v>
      </c>
      <c r="D59" s="48"/>
      <c r="E59" s="48"/>
      <c r="F59" s="48"/>
      <c r="G59" s="48"/>
      <c r="H59" s="48"/>
      <c r="I59" s="67"/>
      <c r="J59" s="48"/>
      <c r="K59" s="48">
        <v>4.0</v>
      </c>
      <c r="L59" s="38">
        <f t="shared" si="3"/>
        <v>4</v>
      </c>
      <c r="M59" s="39">
        <f t="shared" si="4"/>
        <v>0</v>
      </c>
      <c r="N59" s="81"/>
      <c r="O59" s="81"/>
      <c r="P59" s="79"/>
    </row>
    <row r="60" ht="15.75" customHeight="1">
      <c r="A60" s="99" t="s">
        <v>144</v>
      </c>
      <c r="B60" s="77" t="s">
        <v>145</v>
      </c>
      <c r="C60" s="44">
        <f t="shared" ref="C60:K60" si="11">C61+C70+C75+C83</f>
        <v>46</v>
      </c>
      <c r="D60" s="44">
        <f t="shared" si="11"/>
        <v>0</v>
      </c>
      <c r="E60" s="44">
        <f t="shared" si="11"/>
        <v>0</v>
      </c>
      <c r="F60" s="44">
        <f t="shared" si="11"/>
        <v>0</v>
      </c>
      <c r="G60" s="44">
        <f t="shared" si="11"/>
        <v>8</v>
      </c>
      <c r="H60" s="44">
        <f t="shared" si="11"/>
        <v>4</v>
      </c>
      <c r="I60" s="44">
        <f t="shared" si="11"/>
        <v>12</v>
      </c>
      <c r="J60" s="44">
        <f t="shared" si="11"/>
        <v>20</v>
      </c>
      <c r="K60" s="44">
        <f t="shared" si="11"/>
        <v>2</v>
      </c>
      <c r="L60" s="38">
        <f t="shared" si="3"/>
        <v>46</v>
      </c>
      <c r="M60" s="39">
        <f t="shared" si="4"/>
        <v>0</v>
      </c>
      <c r="N60" s="81"/>
      <c r="O60" s="81"/>
      <c r="P60" s="79"/>
    </row>
    <row r="61" ht="47.25" customHeight="1">
      <c r="A61" s="101" t="s">
        <v>147</v>
      </c>
      <c r="B61" s="102" t="s">
        <v>148</v>
      </c>
      <c r="C61" s="104">
        <f t="shared" ref="C61:K61" si="12">SUM(C62:C69)</f>
        <v>36</v>
      </c>
      <c r="D61" s="104">
        <f t="shared" si="12"/>
        <v>0</v>
      </c>
      <c r="E61" s="104">
        <f t="shared" si="12"/>
        <v>0</v>
      </c>
      <c r="F61" s="104">
        <f t="shared" si="12"/>
        <v>0</v>
      </c>
      <c r="G61" s="104">
        <f t="shared" si="12"/>
        <v>6</v>
      </c>
      <c r="H61" s="104">
        <f t="shared" si="12"/>
        <v>0</v>
      </c>
      <c r="I61" s="104">
        <f t="shared" si="12"/>
        <v>12</v>
      </c>
      <c r="J61" s="104">
        <f t="shared" si="12"/>
        <v>16</v>
      </c>
      <c r="K61" s="104">
        <f t="shared" si="12"/>
        <v>2</v>
      </c>
      <c r="L61" s="38">
        <f t="shared" si="3"/>
        <v>36</v>
      </c>
      <c r="M61" s="39">
        <f t="shared" si="4"/>
        <v>0</v>
      </c>
      <c r="N61" s="81"/>
      <c r="O61" s="81"/>
      <c r="P61" s="79"/>
    </row>
    <row r="62" ht="15.75" customHeight="1">
      <c r="A62" s="55" t="s">
        <v>150</v>
      </c>
      <c r="B62" s="105" t="s">
        <v>151</v>
      </c>
      <c r="C62" s="50">
        <f>'Лист1'!F61</f>
        <v>8</v>
      </c>
      <c r="D62" s="88"/>
      <c r="E62" s="88"/>
      <c r="F62" s="88"/>
      <c r="G62" s="88"/>
      <c r="H62" s="67"/>
      <c r="I62" s="48">
        <v>6.0</v>
      </c>
      <c r="J62" s="88">
        <v>2.0</v>
      </c>
      <c r="K62" s="88"/>
      <c r="L62" s="38">
        <f t="shared" si="3"/>
        <v>8</v>
      </c>
      <c r="M62" s="39">
        <f t="shared" si="4"/>
        <v>0</v>
      </c>
      <c r="N62" s="81"/>
      <c r="O62" s="81"/>
      <c r="P62" s="79"/>
    </row>
    <row r="63" ht="15.75" customHeight="1">
      <c r="A63" s="55" t="s">
        <v>153</v>
      </c>
      <c r="B63" s="105" t="s">
        <v>154</v>
      </c>
      <c r="C63" s="50">
        <f>'Лист1'!F62</f>
        <v>6</v>
      </c>
      <c r="D63" s="88"/>
      <c r="E63" s="88"/>
      <c r="F63" s="88"/>
      <c r="G63" s="88"/>
      <c r="H63" s="88"/>
      <c r="I63" s="88"/>
      <c r="J63" s="67">
        <v>6.0</v>
      </c>
      <c r="K63" s="67"/>
      <c r="L63" s="38">
        <f t="shared" si="3"/>
        <v>6</v>
      </c>
      <c r="M63" s="39">
        <f t="shared" si="4"/>
        <v>0</v>
      </c>
      <c r="N63" s="81"/>
      <c r="O63" s="81"/>
      <c r="P63" s="79"/>
    </row>
    <row r="64" ht="36.0" customHeight="1">
      <c r="A64" s="70" t="s">
        <v>155</v>
      </c>
      <c r="B64" s="105" t="s">
        <v>156</v>
      </c>
      <c r="C64" s="50">
        <f>'Лист1'!F63</f>
        <v>8</v>
      </c>
      <c r="D64" s="88"/>
      <c r="E64" s="88"/>
      <c r="F64" s="88"/>
      <c r="G64" s="67">
        <v>6.0</v>
      </c>
      <c r="H64" s="67"/>
      <c r="I64" s="48">
        <v>2.0</v>
      </c>
      <c r="J64" s="67"/>
      <c r="K64" s="67"/>
      <c r="L64" s="38">
        <f t="shared" si="3"/>
        <v>8</v>
      </c>
      <c r="M64" s="39">
        <f t="shared" si="4"/>
        <v>0</v>
      </c>
      <c r="N64" s="81"/>
      <c r="O64" s="81"/>
      <c r="P64" s="79"/>
    </row>
    <row r="65" ht="15.75" customHeight="1">
      <c r="A65" s="70" t="s">
        <v>158</v>
      </c>
      <c r="B65" s="105" t="s">
        <v>159</v>
      </c>
      <c r="C65" s="50">
        <f>'Лист1'!F64</f>
        <v>8</v>
      </c>
      <c r="D65" s="88"/>
      <c r="E65" s="88"/>
      <c r="F65" s="88"/>
      <c r="G65" s="67"/>
      <c r="H65" s="67"/>
      <c r="I65" s="67">
        <v>2.0</v>
      </c>
      <c r="J65" s="67">
        <v>4.0</v>
      </c>
      <c r="K65" s="67">
        <v>2.0</v>
      </c>
      <c r="L65" s="38">
        <f t="shared" si="3"/>
        <v>8</v>
      </c>
      <c r="M65" s="39">
        <f t="shared" si="4"/>
        <v>0</v>
      </c>
      <c r="N65" s="81"/>
      <c r="O65" s="81"/>
      <c r="P65" s="79"/>
    </row>
    <row r="66" ht="36.0" customHeight="1">
      <c r="A66" s="55" t="s">
        <v>160</v>
      </c>
      <c r="B66" s="57" t="s">
        <v>161</v>
      </c>
      <c r="C66" s="50">
        <f>'Лист1'!F65</f>
        <v>6</v>
      </c>
      <c r="D66" s="88"/>
      <c r="E66" s="88"/>
      <c r="F66" s="88"/>
      <c r="G66" s="67"/>
      <c r="H66" s="67"/>
      <c r="I66" s="67">
        <v>2.0</v>
      </c>
      <c r="J66" s="67">
        <v>4.0</v>
      </c>
      <c r="K66" s="67"/>
      <c r="L66" s="38">
        <f t="shared" si="3"/>
        <v>6</v>
      </c>
      <c r="M66" s="39">
        <f t="shared" si="4"/>
        <v>0</v>
      </c>
      <c r="N66" s="81"/>
      <c r="O66" s="81"/>
      <c r="P66" s="79"/>
    </row>
    <row r="67" ht="15.75" customHeight="1">
      <c r="A67" s="108" t="s">
        <v>162</v>
      </c>
      <c r="B67" s="57" t="s">
        <v>163</v>
      </c>
      <c r="C67" s="50" t="str">
        <f>'Лист1'!F66</f>
        <v/>
      </c>
      <c r="D67" s="88"/>
      <c r="E67" s="88"/>
      <c r="F67" s="88"/>
      <c r="G67" s="67"/>
      <c r="H67" s="67"/>
      <c r="I67" s="67"/>
      <c r="J67" s="67"/>
      <c r="K67" s="67"/>
      <c r="L67" s="38">
        <f t="shared" si="3"/>
        <v>0</v>
      </c>
      <c r="M67" s="39">
        <f t="shared" si="4"/>
        <v>0</v>
      </c>
      <c r="N67" s="81"/>
      <c r="O67" s="81"/>
      <c r="P67" s="79"/>
    </row>
    <row r="68" ht="15.75" customHeight="1">
      <c r="A68" s="109" t="s">
        <v>164</v>
      </c>
      <c r="B68" s="55" t="s">
        <v>165</v>
      </c>
      <c r="C68" s="50" t="str">
        <f>'Лист1'!F67</f>
        <v/>
      </c>
      <c r="D68" s="88"/>
      <c r="E68" s="88"/>
      <c r="F68" s="88"/>
      <c r="G68" s="67"/>
      <c r="H68" s="67"/>
      <c r="I68" s="67"/>
      <c r="J68" s="67"/>
      <c r="K68" s="67"/>
      <c r="L68" s="38">
        <f t="shared" si="3"/>
        <v>0</v>
      </c>
      <c r="M68" s="39">
        <f t="shared" si="4"/>
        <v>0</v>
      </c>
      <c r="N68" s="81"/>
      <c r="O68" s="81"/>
      <c r="P68" s="79"/>
    </row>
    <row r="69" ht="15.75" customHeight="1">
      <c r="A69" s="109"/>
      <c r="B69" s="55" t="s">
        <v>166</v>
      </c>
      <c r="C69" s="50" t="str">
        <f>'Лист1'!F68</f>
        <v/>
      </c>
      <c r="D69" s="88"/>
      <c r="E69" s="88"/>
      <c r="F69" s="88"/>
      <c r="G69" s="67"/>
      <c r="H69" s="67"/>
      <c r="I69" s="67"/>
      <c r="J69" s="67"/>
      <c r="K69" s="48"/>
      <c r="L69" s="38">
        <f t="shared" si="3"/>
        <v>0</v>
      </c>
      <c r="M69" s="39">
        <f t="shared" si="4"/>
        <v>0</v>
      </c>
      <c r="N69" s="81"/>
      <c r="O69" s="81"/>
      <c r="P69" s="79"/>
    </row>
    <row r="70" ht="25.5" customHeight="1">
      <c r="A70" s="101" t="s">
        <v>168</v>
      </c>
      <c r="B70" s="110" t="s">
        <v>169</v>
      </c>
      <c r="C70" s="104">
        <f t="shared" ref="C70:K70" si="13">SUM(C71:C74)</f>
        <v>2</v>
      </c>
      <c r="D70" s="104">
        <f t="shared" si="13"/>
        <v>0</v>
      </c>
      <c r="E70" s="104">
        <f t="shared" si="13"/>
        <v>0</v>
      </c>
      <c r="F70" s="104">
        <f t="shared" si="13"/>
        <v>0</v>
      </c>
      <c r="G70" s="104">
        <f t="shared" si="13"/>
        <v>0</v>
      </c>
      <c r="H70" s="104">
        <f t="shared" si="13"/>
        <v>2</v>
      </c>
      <c r="I70" s="104">
        <f t="shared" si="13"/>
        <v>0</v>
      </c>
      <c r="J70" s="104">
        <f t="shared" si="13"/>
        <v>0</v>
      </c>
      <c r="K70" s="104">
        <f t="shared" si="13"/>
        <v>0</v>
      </c>
      <c r="L70" s="38">
        <f t="shared" si="3"/>
        <v>2</v>
      </c>
      <c r="M70" s="39">
        <f t="shared" si="4"/>
        <v>0</v>
      </c>
      <c r="N70" s="81"/>
      <c r="O70" s="81"/>
      <c r="P70" s="79"/>
    </row>
    <row r="71" ht="15.75" customHeight="1">
      <c r="A71" s="83" t="s">
        <v>170</v>
      </c>
      <c r="B71" s="97" t="s">
        <v>171</v>
      </c>
      <c r="C71" s="50">
        <f>'Лист1'!F70</f>
        <v>2</v>
      </c>
      <c r="D71" s="48"/>
      <c r="E71" s="48"/>
      <c r="F71" s="48"/>
      <c r="G71" s="48"/>
      <c r="H71" s="48">
        <v>2.0</v>
      </c>
      <c r="I71" s="48"/>
      <c r="J71" s="48"/>
      <c r="K71" s="48"/>
      <c r="L71" s="38">
        <f t="shared" si="3"/>
        <v>2</v>
      </c>
      <c r="M71" s="39">
        <f t="shared" si="4"/>
        <v>0</v>
      </c>
      <c r="N71" s="81"/>
      <c r="O71" s="81"/>
      <c r="P71" s="79"/>
    </row>
    <row r="72" ht="15.75" customHeight="1">
      <c r="A72" s="83" t="s">
        <v>172</v>
      </c>
      <c r="B72" s="97" t="s">
        <v>163</v>
      </c>
      <c r="C72" s="50" t="str">
        <f>'Лист1'!F71</f>
        <v/>
      </c>
      <c r="D72" s="48"/>
      <c r="E72" s="48"/>
      <c r="F72" s="48"/>
      <c r="G72" s="48"/>
      <c r="H72" s="48"/>
      <c r="I72" s="67"/>
      <c r="J72" s="48"/>
      <c r="K72" s="48"/>
      <c r="L72" s="38">
        <f t="shared" si="3"/>
        <v>0</v>
      </c>
      <c r="M72" s="39">
        <f t="shared" si="4"/>
        <v>0</v>
      </c>
      <c r="N72" s="81"/>
      <c r="O72" s="81"/>
      <c r="P72" s="79"/>
    </row>
    <row r="73" ht="15.75" customHeight="1">
      <c r="A73" s="109" t="s">
        <v>173</v>
      </c>
      <c r="B73" s="97" t="s">
        <v>165</v>
      </c>
      <c r="C73" s="50" t="str">
        <f>'Лист1'!F72</f>
        <v/>
      </c>
      <c r="D73" s="48"/>
      <c r="E73" s="48"/>
      <c r="F73" s="48"/>
      <c r="G73" s="48"/>
      <c r="H73" s="48"/>
      <c r="I73" s="67"/>
      <c r="J73" s="48"/>
      <c r="K73" s="48"/>
      <c r="L73" s="38">
        <f t="shared" si="3"/>
        <v>0</v>
      </c>
      <c r="M73" s="39">
        <f t="shared" si="4"/>
        <v>0</v>
      </c>
      <c r="N73" s="81"/>
      <c r="O73" s="81"/>
      <c r="P73" s="79"/>
    </row>
    <row r="74" ht="17.25" customHeight="1">
      <c r="A74" s="109"/>
      <c r="B74" s="55" t="s">
        <v>174</v>
      </c>
      <c r="C74" s="50" t="str">
        <f>'Лист1'!F73</f>
        <v/>
      </c>
      <c r="D74" s="48"/>
      <c r="E74" s="48"/>
      <c r="F74" s="48"/>
      <c r="G74" s="48"/>
      <c r="H74" s="48"/>
      <c r="I74" s="48"/>
      <c r="J74" s="48"/>
      <c r="K74" s="48"/>
      <c r="L74" s="38">
        <f t="shared" si="3"/>
        <v>0</v>
      </c>
      <c r="M74" s="39">
        <f t="shared" si="4"/>
        <v>0</v>
      </c>
      <c r="N74" s="81"/>
      <c r="O74" s="81"/>
      <c r="P74" s="79"/>
    </row>
    <row r="75" ht="27.0" customHeight="1">
      <c r="A75" s="101" t="s">
        <v>175</v>
      </c>
      <c r="B75" s="110" t="s">
        <v>176</v>
      </c>
      <c r="C75" s="104">
        <f t="shared" ref="C75:K75" si="14">C76+C80+C81+C82</f>
        <v>4</v>
      </c>
      <c r="D75" s="104">
        <f t="shared" si="14"/>
        <v>0</v>
      </c>
      <c r="E75" s="104">
        <f t="shared" si="14"/>
        <v>0</v>
      </c>
      <c r="F75" s="104">
        <f t="shared" si="14"/>
        <v>0</v>
      </c>
      <c r="G75" s="104">
        <f t="shared" si="14"/>
        <v>0</v>
      </c>
      <c r="H75" s="104">
        <f t="shared" si="14"/>
        <v>0</v>
      </c>
      <c r="I75" s="104">
        <f t="shared" si="14"/>
        <v>0</v>
      </c>
      <c r="J75" s="104">
        <f t="shared" si="14"/>
        <v>4</v>
      </c>
      <c r="K75" s="104">
        <f t="shared" si="14"/>
        <v>0</v>
      </c>
      <c r="L75" s="38">
        <f t="shared" si="3"/>
        <v>4</v>
      </c>
      <c r="M75" s="39">
        <f t="shared" si="4"/>
        <v>0</v>
      </c>
      <c r="N75" s="81"/>
      <c r="O75" s="81"/>
      <c r="P75" s="79"/>
    </row>
    <row r="76" ht="15.75" customHeight="1">
      <c r="A76" s="113" t="s">
        <v>178</v>
      </c>
      <c r="B76" s="114" t="s">
        <v>179</v>
      </c>
      <c r="C76" s="48">
        <f t="shared" ref="C76:K76" si="15">SUM(C77:C79)</f>
        <v>4</v>
      </c>
      <c r="D76" s="48">
        <f t="shared" si="15"/>
        <v>0</v>
      </c>
      <c r="E76" s="48">
        <f t="shared" si="15"/>
        <v>0</v>
      </c>
      <c r="F76" s="48">
        <f t="shared" si="15"/>
        <v>0</v>
      </c>
      <c r="G76" s="48">
        <f t="shared" si="15"/>
        <v>0</v>
      </c>
      <c r="H76" s="48">
        <f t="shared" si="15"/>
        <v>0</v>
      </c>
      <c r="I76" s="48">
        <f t="shared" si="15"/>
        <v>0</v>
      </c>
      <c r="J76" s="48">
        <f t="shared" si="15"/>
        <v>4</v>
      </c>
      <c r="K76" s="48">
        <f t="shared" si="15"/>
        <v>0</v>
      </c>
      <c r="L76" s="38">
        <f t="shared" si="3"/>
        <v>4</v>
      </c>
      <c r="M76" s="39">
        <f t="shared" si="4"/>
        <v>0</v>
      </c>
      <c r="N76" s="81"/>
      <c r="O76" s="81"/>
      <c r="P76" s="79"/>
    </row>
    <row r="77" ht="15.75" customHeight="1">
      <c r="A77" s="115"/>
      <c r="B77" s="116" t="s">
        <v>180</v>
      </c>
      <c r="C77" s="50">
        <f>'Лист1'!F76</f>
        <v>2</v>
      </c>
      <c r="D77" s="118"/>
      <c r="E77" s="118"/>
      <c r="F77" s="118"/>
      <c r="G77" s="118"/>
      <c r="H77" s="118"/>
      <c r="I77" s="118"/>
      <c r="J77" s="67">
        <v>2.0</v>
      </c>
      <c r="K77" s="48"/>
      <c r="L77" s="38">
        <f t="shared" si="3"/>
        <v>2</v>
      </c>
      <c r="M77" s="39">
        <f t="shared" si="4"/>
        <v>0</v>
      </c>
      <c r="N77" s="81"/>
      <c r="O77" s="81"/>
      <c r="P77" s="79"/>
    </row>
    <row r="78" ht="15.75" customHeight="1">
      <c r="A78" s="115"/>
      <c r="B78" s="116" t="s">
        <v>181</v>
      </c>
      <c r="C78" s="50" t="str">
        <f>'Лист1'!F77</f>
        <v/>
      </c>
      <c r="D78" s="118"/>
      <c r="E78" s="118"/>
      <c r="F78" s="118"/>
      <c r="G78" s="118"/>
      <c r="H78" s="118"/>
      <c r="I78" s="118"/>
      <c r="J78" s="67"/>
      <c r="K78" s="48"/>
      <c r="L78" s="38">
        <f t="shared" si="3"/>
        <v>0</v>
      </c>
      <c r="M78" s="39">
        <f t="shared" si="4"/>
        <v>0</v>
      </c>
      <c r="N78" s="81"/>
      <c r="O78" s="81"/>
      <c r="P78" s="79"/>
    </row>
    <row r="79" ht="15.75" customHeight="1">
      <c r="A79" s="115"/>
      <c r="B79" s="116" t="s">
        <v>182</v>
      </c>
      <c r="C79" s="50">
        <f>'Лист1'!F78</f>
        <v>2</v>
      </c>
      <c r="D79" s="118"/>
      <c r="E79" s="118"/>
      <c r="F79" s="118"/>
      <c r="G79" s="118"/>
      <c r="H79" s="118"/>
      <c r="I79" s="118"/>
      <c r="J79" s="67">
        <v>2.0</v>
      </c>
      <c r="K79" s="48"/>
      <c r="L79" s="38">
        <f t="shared" si="3"/>
        <v>2</v>
      </c>
      <c r="M79" s="39">
        <f t="shared" si="4"/>
        <v>0</v>
      </c>
      <c r="N79" s="81"/>
      <c r="O79" s="81"/>
      <c r="P79" s="79"/>
    </row>
    <row r="80" ht="15.75" customHeight="1">
      <c r="A80" s="109" t="s">
        <v>183</v>
      </c>
      <c r="B80" s="97" t="s">
        <v>163</v>
      </c>
      <c r="C80" s="50" t="str">
        <f>'Лист1'!F79</f>
        <v/>
      </c>
      <c r="D80" s="48"/>
      <c r="E80" s="48"/>
      <c r="F80" s="48"/>
      <c r="G80" s="48"/>
      <c r="H80" s="48"/>
      <c r="I80" s="48"/>
      <c r="J80" s="67"/>
      <c r="K80" s="48"/>
      <c r="L80" s="38">
        <f t="shared" si="3"/>
        <v>0</v>
      </c>
      <c r="M80" s="39">
        <f t="shared" si="4"/>
        <v>0</v>
      </c>
      <c r="N80" s="81"/>
      <c r="O80" s="81"/>
      <c r="P80" s="79"/>
    </row>
    <row r="81" ht="15.75" customHeight="1">
      <c r="A81" s="109" t="s">
        <v>184</v>
      </c>
      <c r="B81" s="97" t="s">
        <v>165</v>
      </c>
      <c r="C81" s="50" t="str">
        <f>'Лист1'!F80</f>
        <v/>
      </c>
      <c r="D81" s="48"/>
      <c r="E81" s="48"/>
      <c r="F81" s="48"/>
      <c r="G81" s="48"/>
      <c r="H81" s="48"/>
      <c r="I81" s="48"/>
      <c r="J81" s="48"/>
      <c r="K81" s="67"/>
      <c r="L81" s="38">
        <f t="shared" si="3"/>
        <v>0</v>
      </c>
      <c r="M81" s="39">
        <f t="shared" si="4"/>
        <v>0</v>
      </c>
      <c r="N81" s="81"/>
      <c r="O81" s="81"/>
      <c r="P81" s="79"/>
    </row>
    <row r="82" ht="15.75" customHeight="1">
      <c r="A82" s="109"/>
      <c r="B82" s="55" t="s">
        <v>185</v>
      </c>
      <c r="C82" s="50" t="str">
        <f>'Лист1'!F81</f>
        <v/>
      </c>
      <c r="D82" s="48"/>
      <c r="E82" s="48"/>
      <c r="F82" s="48"/>
      <c r="G82" s="48"/>
      <c r="H82" s="48"/>
      <c r="I82" s="48"/>
      <c r="J82" s="48"/>
      <c r="K82" s="48"/>
      <c r="L82" s="38">
        <f t="shared" si="3"/>
        <v>0</v>
      </c>
      <c r="M82" s="39">
        <f t="shared" si="4"/>
        <v>0</v>
      </c>
      <c r="N82" s="81"/>
      <c r="O82" s="81"/>
      <c r="P82" s="79"/>
    </row>
    <row r="83" ht="15.75" customHeight="1">
      <c r="A83" s="101" t="s">
        <v>186</v>
      </c>
      <c r="B83" s="102" t="s">
        <v>221</v>
      </c>
      <c r="C83" s="104">
        <f t="shared" ref="C83:K83" si="16">C84+C87+C88+C89</f>
        <v>4</v>
      </c>
      <c r="D83" s="104">
        <f t="shared" si="16"/>
        <v>0</v>
      </c>
      <c r="E83" s="104">
        <f t="shared" si="16"/>
        <v>0</v>
      </c>
      <c r="F83" s="104">
        <f t="shared" si="16"/>
        <v>0</v>
      </c>
      <c r="G83" s="104">
        <f t="shared" si="16"/>
        <v>2</v>
      </c>
      <c r="H83" s="104">
        <f t="shared" si="16"/>
        <v>2</v>
      </c>
      <c r="I83" s="104">
        <f t="shared" si="16"/>
        <v>0</v>
      </c>
      <c r="J83" s="104">
        <f t="shared" si="16"/>
        <v>0</v>
      </c>
      <c r="K83" s="104">
        <f t="shared" si="16"/>
        <v>0</v>
      </c>
      <c r="L83" s="38">
        <f t="shared" si="3"/>
        <v>4</v>
      </c>
      <c r="M83" s="39">
        <f t="shared" si="4"/>
        <v>0</v>
      </c>
      <c r="N83" s="81"/>
      <c r="O83" s="81"/>
      <c r="P83" s="79"/>
    </row>
    <row r="84" ht="15.75" customHeight="1">
      <c r="A84" s="83" t="s">
        <v>189</v>
      </c>
      <c r="B84" s="97" t="s">
        <v>190</v>
      </c>
      <c r="C84" s="48">
        <f t="shared" ref="C84:K84" si="17">C85+C86</f>
        <v>4</v>
      </c>
      <c r="D84" s="48">
        <f t="shared" si="17"/>
        <v>0</v>
      </c>
      <c r="E84" s="48">
        <f t="shared" si="17"/>
        <v>0</v>
      </c>
      <c r="F84" s="48">
        <f t="shared" si="17"/>
        <v>0</v>
      </c>
      <c r="G84" s="67">
        <f t="shared" si="17"/>
        <v>2</v>
      </c>
      <c r="H84" s="67">
        <f t="shared" si="17"/>
        <v>2</v>
      </c>
      <c r="I84" s="48">
        <f t="shared" si="17"/>
        <v>0</v>
      </c>
      <c r="J84" s="48">
        <f t="shared" si="17"/>
        <v>0</v>
      </c>
      <c r="K84" s="48">
        <f t="shared" si="17"/>
        <v>0</v>
      </c>
      <c r="L84" s="38">
        <f t="shared" si="3"/>
        <v>4</v>
      </c>
      <c r="M84" s="39">
        <f t="shared" si="4"/>
        <v>0</v>
      </c>
      <c r="N84" s="81"/>
      <c r="O84" s="81"/>
      <c r="P84" s="79"/>
    </row>
    <row r="85" ht="15.75" customHeight="1">
      <c r="A85" s="92"/>
      <c r="B85" s="120" t="s">
        <v>191</v>
      </c>
      <c r="C85" s="50">
        <f>'Лист1'!F84</f>
        <v>2</v>
      </c>
      <c r="D85" s="50"/>
      <c r="E85" s="50"/>
      <c r="F85" s="50"/>
      <c r="G85" s="50">
        <v>2.0</v>
      </c>
      <c r="H85" s="50"/>
      <c r="I85" s="50"/>
      <c r="J85" s="48"/>
      <c r="K85" s="48"/>
      <c r="L85" s="38">
        <f t="shared" si="3"/>
        <v>2</v>
      </c>
      <c r="M85" s="39">
        <f t="shared" si="4"/>
        <v>0</v>
      </c>
      <c r="N85" s="81"/>
      <c r="O85" s="81"/>
      <c r="P85" s="79"/>
    </row>
    <row r="86" ht="15.75" customHeight="1">
      <c r="A86" s="92"/>
      <c r="B86" s="120" t="s">
        <v>192</v>
      </c>
      <c r="C86" s="50">
        <f>'Лист1'!F85</f>
        <v>2</v>
      </c>
      <c r="D86" s="50"/>
      <c r="E86" s="50"/>
      <c r="F86" s="50"/>
      <c r="G86" s="68"/>
      <c r="H86" s="50">
        <v>2.0</v>
      </c>
      <c r="I86" s="50"/>
      <c r="J86" s="48"/>
      <c r="K86" s="85"/>
      <c r="L86" s="38">
        <f t="shared" si="3"/>
        <v>2</v>
      </c>
      <c r="M86" s="39">
        <f t="shared" si="4"/>
        <v>0</v>
      </c>
      <c r="N86" s="81"/>
      <c r="O86" s="81"/>
      <c r="P86" s="79"/>
    </row>
    <row r="87" ht="15.75" customHeight="1">
      <c r="A87" s="83" t="s">
        <v>193</v>
      </c>
      <c r="B87" s="55" t="s">
        <v>194</v>
      </c>
      <c r="C87" s="50" t="str">
        <f>'Лист1'!F86</f>
        <v/>
      </c>
      <c r="D87" s="48"/>
      <c r="E87" s="48"/>
      <c r="F87" s="67"/>
      <c r="G87" s="67"/>
      <c r="H87" s="48"/>
      <c r="I87" s="48"/>
      <c r="J87" s="48"/>
      <c r="K87" s="85"/>
      <c r="L87" s="38">
        <f t="shared" si="3"/>
        <v>0</v>
      </c>
      <c r="M87" s="39">
        <f t="shared" si="4"/>
        <v>0</v>
      </c>
      <c r="N87" s="81"/>
      <c r="O87" s="81"/>
      <c r="P87" s="79"/>
    </row>
    <row r="88" ht="15.75" customHeight="1">
      <c r="A88" s="91" t="s">
        <v>196</v>
      </c>
      <c r="B88" s="55" t="s">
        <v>197</v>
      </c>
      <c r="C88" s="50" t="str">
        <f>'Лист1'!F87</f>
        <v/>
      </c>
      <c r="D88" s="48"/>
      <c r="E88" s="48"/>
      <c r="F88" s="48"/>
      <c r="G88" s="48"/>
      <c r="H88" s="67"/>
      <c r="I88" s="48"/>
      <c r="J88" s="48"/>
      <c r="K88" s="85"/>
      <c r="L88" s="38">
        <f t="shared" si="3"/>
        <v>0</v>
      </c>
      <c r="M88" s="39">
        <f t="shared" si="4"/>
        <v>0</v>
      </c>
      <c r="N88" s="81"/>
      <c r="O88" s="81"/>
      <c r="P88" s="79"/>
    </row>
    <row r="89" ht="15.75" customHeight="1">
      <c r="A89" s="91"/>
      <c r="B89" s="55" t="s">
        <v>198</v>
      </c>
      <c r="C89" s="50" t="str">
        <f>'Лист1'!F88</f>
        <v/>
      </c>
      <c r="D89" s="48"/>
      <c r="E89" s="48"/>
      <c r="F89" s="48"/>
      <c r="G89" s="48"/>
      <c r="H89" s="48"/>
      <c r="I89" s="48"/>
      <c r="J89" s="48"/>
      <c r="K89" s="85"/>
      <c r="L89" s="38">
        <f t="shared" si="3"/>
        <v>0</v>
      </c>
      <c r="M89" s="39">
        <f t="shared" si="4"/>
        <v>0</v>
      </c>
      <c r="N89" s="81"/>
      <c r="O89" s="81"/>
      <c r="P89" s="79"/>
    </row>
    <row r="90" ht="17.25" customHeight="1">
      <c r="A90" s="123"/>
      <c r="B90" s="124" t="s">
        <v>200</v>
      </c>
      <c r="C90" s="67">
        <f t="shared" ref="C90:K90" si="18">C11+C32+C39+C43+C60</f>
        <v>186</v>
      </c>
      <c r="D90" s="67">
        <f t="shared" si="18"/>
        <v>16</v>
      </c>
      <c r="E90" s="67">
        <f t="shared" si="18"/>
        <v>20</v>
      </c>
      <c r="F90" s="67">
        <f t="shared" si="18"/>
        <v>39</v>
      </c>
      <c r="G90" s="67">
        <f t="shared" si="18"/>
        <v>53</v>
      </c>
      <c r="H90" s="67">
        <f t="shared" si="18"/>
        <v>8</v>
      </c>
      <c r="I90" s="67">
        <f t="shared" si="18"/>
        <v>24</v>
      </c>
      <c r="J90" s="67">
        <f t="shared" si="18"/>
        <v>20</v>
      </c>
      <c r="K90" s="67">
        <f t="shared" si="18"/>
        <v>6</v>
      </c>
      <c r="L90" s="38">
        <f t="shared" si="3"/>
        <v>186</v>
      </c>
      <c r="M90" s="39">
        <f t="shared" si="4"/>
        <v>0</v>
      </c>
      <c r="N90" s="81"/>
      <c r="O90" s="81"/>
      <c r="P90" s="79"/>
    </row>
    <row r="91" ht="15.75" customHeight="1">
      <c r="N91" s="10"/>
      <c r="O91" s="10"/>
    </row>
    <row r="92" ht="15.75" customHeight="1">
      <c r="N92" s="10"/>
      <c r="O92" s="10"/>
    </row>
    <row r="93" ht="15.75" customHeight="1">
      <c r="N93" s="10"/>
      <c r="O93" s="10"/>
    </row>
    <row r="94" ht="15.75" customHeight="1">
      <c r="N94" s="10"/>
      <c r="O94" s="10"/>
    </row>
    <row r="95" ht="15.75" customHeight="1">
      <c r="N95" s="10"/>
      <c r="O95" s="10"/>
    </row>
    <row r="96" ht="15.75" customHeight="1">
      <c r="N96" s="10"/>
      <c r="O96" s="10"/>
    </row>
    <row r="97" ht="15.75" customHeight="1">
      <c r="N97" s="10"/>
      <c r="O97" s="10"/>
    </row>
    <row r="98" ht="15.75" customHeight="1">
      <c r="N98" s="10"/>
      <c r="O98" s="10"/>
    </row>
    <row r="99" ht="15.75" customHeight="1">
      <c r="N99" s="10"/>
      <c r="O99" s="10"/>
    </row>
    <row r="100" ht="15.75" customHeight="1">
      <c r="N100" s="10"/>
      <c r="O100" s="10"/>
    </row>
    <row r="101" ht="15.75" customHeight="1">
      <c r="N101" s="10"/>
      <c r="O101" s="10"/>
    </row>
    <row r="102" ht="15.75" customHeight="1">
      <c r="N102" s="10"/>
      <c r="O102" s="10"/>
    </row>
    <row r="103" ht="15.75" customHeight="1">
      <c r="N103" s="10"/>
      <c r="O103" s="10"/>
    </row>
    <row r="104" ht="15.75" customHeight="1">
      <c r="N104" s="10"/>
      <c r="O104" s="10"/>
    </row>
    <row r="105" ht="15.75" customHeight="1">
      <c r="N105" s="10"/>
      <c r="O105" s="10"/>
    </row>
    <row r="106" ht="15.75" customHeight="1">
      <c r="N106" s="10"/>
      <c r="O106" s="10"/>
    </row>
    <row r="107" ht="15.75" customHeight="1">
      <c r="N107" s="10"/>
      <c r="O107" s="10"/>
    </row>
    <row r="108" ht="15.75" customHeight="1">
      <c r="N108" s="10"/>
      <c r="O108" s="10"/>
    </row>
    <row r="109" ht="15.75" customHeight="1">
      <c r="N109" s="10"/>
      <c r="O109" s="10"/>
    </row>
    <row r="110" ht="15.75" customHeight="1">
      <c r="N110" s="10"/>
      <c r="O110" s="10"/>
    </row>
    <row r="111" ht="15.75" customHeight="1">
      <c r="N111" s="10"/>
      <c r="O111" s="10"/>
    </row>
    <row r="112" ht="15.75" customHeight="1">
      <c r="N112" s="10"/>
      <c r="O112" s="10"/>
    </row>
    <row r="113" ht="15.75" customHeight="1">
      <c r="N113" s="10"/>
      <c r="O113" s="10"/>
    </row>
    <row r="114" ht="15.75" customHeight="1">
      <c r="N114" s="10"/>
      <c r="O114" s="10"/>
    </row>
    <row r="115" ht="15.75" customHeight="1">
      <c r="N115" s="10"/>
      <c r="O115" s="10"/>
    </row>
    <row r="116" ht="15.75" customHeight="1">
      <c r="N116" s="10"/>
      <c r="O116" s="10"/>
    </row>
    <row r="117" ht="15.75" customHeight="1">
      <c r="N117" s="10"/>
      <c r="O117" s="10"/>
    </row>
    <row r="118" ht="15.75" customHeight="1">
      <c r="N118" s="10"/>
      <c r="O118" s="10"/>
    </row>
    <row r="119" ht="15.75" customHeight="1">
      <c r="N119" s="10"/>
      <c r="O119" s="10"/>
    </row>
    <row r="120" ht="15.75" customHeight="1">
      <c r="N120" s="10"/>
      <c r="O120" s="10"/>
    </row>
    <row r="121" ht="15.75" customHeight="1">
      <c r="N121" s="10"/>
      <c r="O121" s="10"/>
    </row>
    <row r="122" ht="15.75" customHeight="1">
      <c r="N122" s="10"/>
      <c r="O122" s="10"/>
    </row>
    <row r="123" ht="15.75" customHeight="1">
      <c r="N123" s="10"/>
      <c r="O123" s="10"/>
    </row>
    <row r="124" ht="15.75" customHeight="1">
      <c r="N124" s="10"/>
      <c r="O124" s="10"/>
    </row>
    <row r="125" ht="15.75" customHeight="1">
      <c r="N125" s="10"/>
      <c r="O125" s="10"/>
    </row>
    <row r="126" ht="15.75" customHeight="1">
      <c r="N126" s="10"/>
      <c r="O126" s="10"/>
    </row>
    <row r="127" ht="15.75" customHeight="1">
      <c r="N127" s="10"/>
      <c r="O127" s="10"/>
    </row>
    <row r="128" ht="15.75" customHeight="1">
      <c r="N128" s="10"/>
      <c r="O128" s="10"/>
    </row>
    <row r="129" ht="15.75" customHeight="1">
      <c r="N129" s="10"/>
      <c r="O129" s="10"/>
    </row>
    <row r="130" ht="15.75" customHeight="1">
      <c r="N130" s="10"/>
      <c r="O130" s="10"/>
    </row>
    <row r="131" ht="15.75" customHeight="1">
      <c r="N131" s="10"/>
      <c r="O131" s="10"/>
    </row>
    <row r="132" ht="15.75" customHeight="1">
      <c r="N132" s="10"/>
      <c r="O132" s="10"/>
    </row>
    <row r="133" ht="15.75" customHeight="1">
      <c r="N133" s="10"/>
      <c r="O133" s="10"/>
    </row>
    <row r="134" ht="15.75" customHeight="1">
      <c r="N134" s="10"/>
      <c r="O134" s="10"/>
    </row>
    <row r="135" ht="15.75" customHeight="1">
      <c r="N135" s="10"/>
      <c r="O135" s="10"/>
    </row>
    <row r="136" ht="15.75" customHeight="1">
      <c r="N136" s="10"/>
      <c r="O136" s="10"/>
    </row>
    <row r="137" ht="15.75" customHeight="1">
      <c r="N137" s="10"/>
      <c r="O137" s="10"/>
    </row>
    <row r="138" ht="15.75" customHeight="1">
      <c r="N138" s="10"/>
      <c r="O138" s="10"/>
    </row>
    <row r="139" ht="15.75" customHeight="1">
      <c r="N139" s="10"/>
      <c r="O139" s="10"/>
    </row>
    <row r="140" ht="15.75" customHeight="1">
      <c r="N140" s="10"/>
      <c r="O140" s="10"/>
    </row>
    <row r="141" ht="15.75" customHeight="1">
      <c r="N141" s="10"/>
      <c r="O141" s="10"/>
    </row>
    <row r="142" ht="15.75" customHeight="1">
      <c r="N142" s="10"/>
      <c r="O142" s="10"/>
    </row>
    <row r="143" ht="15.75" customHeight="1">
      <c r="N143" s="10"/>
      <c r="O143" s="10"/>
    </row>
    <row r="144" ht="15.75" customHeight="1">
      <c r="N144" s="10"/>
      <c r="O144" s="10"/>
    </row>
    <row r="145" ht="15.75" customHeight="1">
      <c r="N145" s="10"/>
      <c r="O145" s="10"/>
    </row>
    <row r="146" ht="15.75" customHeight="1">
      <c r="N146" s="10"/>
      <c r="O146" s="10"/>
    </row>
    <row r="147" ht="15.75" customHeight="1">
      <c r="N147" s="10"/>
      <c r="O147" s="10"/>
    </row>
    <row r="148" ht="15.75" customHeight="1">
      <c r="N148" s="10"/>
      <c r="O148" s="10"/>
    </row>
    <row r="149" ht="15.75" customHeight="1">
      <c r="N149" s="10"/>
      <c r="O149" s="10"/>
    </row>
    <row r="150" ht="15.75" customHeight="1">
      <c r="N150" s="10"/>
      <c r="O150" s="10"/>
    </row>
    <row r="151" ht="15.75" customHeight="1">
      <c r="N151" s="10"/>
      <c r="O151" s="10"/>
    </row>
    <row r="152" ht="15.75" customHeight="1">
      <c r="N152" s="10"/>
      <c r="O152" s="10"/>
    </row>
    <row r="153" ht="15.75" customHeight="1">
      <c r="N153" s="10"/>
      <c r="O153" s="10"/>
    </row>
    <row r="154" ht="15.75" customHeight="1">
      <c r="N154" s="10"/>
      <c r="O154" s="10"/>
    </row>
    <row r="155" ht="15.75" customHeight="1">
      <c r="N155" s="10"/>
      <c r="O155" s="10"/>
    </row>
    <row r="156" ht="15.75" customHeight="1">
      <c r="N156" s="10"/>
      <c r="O156" s="10"/>
    </row>
    <row r="157" ht="15.75" customHeight="1">
      <c r="N157" s="10"/>
      <c r="O157" s="10"/>
    </row>
    <row r="158" ht="15.75" customHeight="1">
      <c r="N158" s="10"/>
      <c r="O158" s="10"/>
    </row>
    <row r="159" ht="15.75" customHeight="1">
      <c r="N159" s="10"/>
      <c r="O159" s="10"/>
    </row>
    <row r="160" ht="15.75" customHeight="1">
      <c r="N160" s="10"/>
      <c r="O160" s="10"/>
    </row>
    <row r="161" ht="15.75" customHeight="1">
      <c r="N161" s="10"/>
      <c r="O161" s="10"/>
    </row>
    <row r="162" ht="15.75" customHeight="1">
      <c r="N162" s="10"/>
      <c r="O162" s="10"/>
    </row>
    <row r="163" ht="15.75" customHeight="1">
      <c r="N163" s="10"/>
      <c r="O163" s="10"/>
    </row>
    <row r="164" ht="15.75" customHeight="1">
      <c r="N164" s="10"/>
      <c r="O164" s="10"/>
    </row>
    <row r="165" ht="15.75" customHeight="1">
      <c r="N165" s="10"/>
      <c r="O165" s="10"/>
    </row>
    <row r="166" ht="15.75" customHeight="1">
      <c r="N166" s="10"/>
      <c r="O166" s="10"/>
    </row>
    <row r="167" ht="15.75" customHeight="1">
      <c r="N167" s="10"/>
      <c r="O167" s="10"/>
    </row>
    <row r="168" ht="15.75" customHeight="1">
      <c r="N168" s="10"/>
      <c r="O168" s="10"/>
    </row>
    <row r="169" ht="15.75" customHeight="1">
      <c r="N169" s="10"/>
      <c r="O169" s="10"/>
    </row>
    <row r="170" ht="15.75" customHeight="1">
      <c r="N170" s="10"/>
      <c r="O170" s="10"/>
    </row>
    <row r="171" ht="15.75" customHeight="1">
      <c r="N171" s="10"/>
      <c r="O171" s="10"/>
    </row>
    <row r="172" ht="15.75" customHeight="1">
      <c r="N172" s="10"/>
      <c r="O172" s="10"/>
    </row>
    <row r="173" ht="15.75" customHeight="1">
      <c r="N173" s="10"/>
      <c r="O173" s="10"/>
    </row>
    <row r="174" ht="15.75" customHeight="1">
      <c r="N174" s="10"/>
      <c r="O174" s="10"/>
    </row>
    <row r="175" ht="15.75" customHeight="1">
      <c r="N175" s="10"/>
      <c r="O175" s="10"/>
    </row>
    <row r="176" ht="15.75" customHeight="1">
      <c r="N176" s="10"/>
      <c r="O176" s="10"/>
    </row>
    <row r="177" ht="15.75" customHeight="1">
      <c r="N177" s="10"/>
      <c r="O177" s="10"/>
    </row>
    <row r="178" ht="15.75" customHeight="1">
      <c r="N178" s="10"/>
      <c r="O178" s="10"/>
    </row>
    <row r="179" ht="15.75" customHeight="1">
      <c r="N179" s="10"/>
      <c r="O179" s="10"/>
    </row>
    <row r="180" ht="15.75" customHeight="1">
      <c r="N180" s="10"/>
      <c r="O180" s="10"/>
    </row>
    <row r="181" ht="15.75" customHeight="1">
      <c r="N181" s="10"/>
      <c r="O181" s="10"/>
    </row>
    <row r="182" ht="15.75" customHeight="1">
      <c r="N182" s="10"/>
      <c r="O182" s="10"/>
    </row>
    <row r="183" ht="15.75" customHeight="1">
      <c r="N183" s="10"/>
      <c r="O183" s="10"/>
    </row>
    <row r="184" ht="15.75" customHeight="1">
      <c r="N184" s="10"/>
      <c r="O184" s="10"/>
    </row>
    <row r="185" ht="15.75" customHeight="1">
      <c r="N185" s="10"/>
      <c r="O185" s="10"/>
    </row>
    <row r="186" ht="15.75" customHeight="1">
      <c r="N186" s="10"/>
      <c r="O186" s="10"/>
    </row>
    <row r="187" ht="15.75" customHeight="1">
      <c r="N187" s="10"/>
      <c r="O187" s="10"/>
    </row>
    <row r="188" ht="15.75" customHeight="1">
      <c r="N188" s="10"/>
      <c r="O188" s="10"/>
    </row>
    <row r="189" ht="15.75" customHeight="1">
      <c r="N189" s="10"/>
      <c r="O189" s="10"/>
    </row>
    <row r="190" ht="15.75" customHeight="1">
      <c r="N190" s="10"/>
      <c r="O190" s="10"/>
    </row>
    <row r="191" ht="15.75" customHeight="1">
      <c r="N191" s="10"/>
      <c r="O191" s="10"/>
    </row>
    <row r="192" ht="15.75" customHeight="1">
      <c r="N192" s="10"/>
      <c r="O192" s="10"/>
    </row>
    <row r="193" ht="15.75" customHeight="1">
      <c r="N193" s="10"/>
      <c r="O193" s="10"/>
    </row>
    <row r="194" ht="15.75" customHeight="1">
      <c r="N194" s="10"/>
      <c r="O194" s="10"/>
    </row>
    <row r="195" ht="15.75" customHeight="1">
      <c r="N195" s="10"/>
      <c r="O195" s="10"/>
    </row>
    <row r="196" ht="15.75" customHeight="1">
      <c r="N196" s="10"/>
      <c r="O196" s="10"/>
    </row>
    <row r="197" ht="15.75" customHeight="1">
      <c r="N197" s="10"/>
      <c r="O197" s="10"/>
    </row>
    <row r="198" ht="15.75" customHeight="1">
      <c r="N198" s="10"/>
      <c r="O198" s="10"/>
    </row>
    <row r="199" ht="15.75" customHeight="1">
      <c r="N199" s="10"/>
      <c r="O199" s="10"/>
    </row>
    <row r="200" ht="15.75" customHeight="1">
      <c r="N200" s="10"/>
      <c r="O200" s="10"/>
    </row>
    <row r="201" ht="15.75" customHeight="1">
      <c r="N201" s="10"/>
      <c r="O201" s="10"/>
    </row>
    <row r="202" ht="15.75" customHeight="1">
      <c r="N202" s="10"/>
      <c r="O202" s="10"/>
    </row>
    <row r="203" ht="15.75" customHeight="1">
      <c r="N203" s="10"/>
      <c r="O203" s="10"/>
    </row>
    <row r="204" ht="15.75" customHeight="1">
      <c r="N204" s="10"/>
      <c r="O204" s="10"/>
    </row>
    <row r="205" ht="15.75" customHeight="1">
      <c r="N205" s="10"/>
      <c r="O205" s="10"/>
    </row>
    <row r="206" ht="15.75" customHeight="1">
      <c r="N206" s="10"/>
      <c r="O206" s="10"/>
    </row>
    <row r="207" ht="15.75" customHeight="1">
      <c r="N207" s="10"/>
      <c r="O207" s="10"/>
    </row>
    <row r="208" ht="15.75" customHeight="1">
      <c r="N208" s="10"/>
      <c r="O208" s="10"/>
    </row>
    <row r="209" ht="15.75" customHeight="1">
      <c r="N209" s="10"/>
      <c r="O209" s="10"/>
    </row>
    <row r="210" ht="15.75" customHeight="1">
      <c r="N210" s="10"/>
      <c r="O210" s="10"/>
    </row>
    <row r="211" ht="15.75" customHeight="1">
      <c r="N211" s="10"/>
      <c r="O211" s="10"/>
    </row>
    <row r="212" ht="15.75" customHeight="1">
      <c r="N212" s="10"/>
      <c r="O212" s="10"/>
    </row>
    <row r="213" ht="15.75" customHeight="1">
      <c r="N213" s="10"/>
      <c r="O213" s="10"/>
    </row>
    <row r="214" ht="15.75" customHeight="1">
      <c r="N214" s="10"/>
      <c r="O214" s="10"/>
    </row>
    <row r="215" ht="15.75" customHeight="1">
      <c r="N215" s="10"/>
      <c r="O215" s="10"/>
    </row>
    <row r="216" ht="15.75" customHeight="1">
      <c r="N216" s="10"/>
      <c r="O216" s="10"/>
    </row>
    <row r="217" ht="15.75" customHeight="1">
      <c r="N217" s="10"/>
      <c r="O217" s="10"/>
    </row>
    <row r="218" ht="15.75" customHeight="1">
      <c r="N218" s="10"/>
      <c r="O218" s="10"/>
    </row>
    <row r="219" ht="15.75" customHeight="1">
      <c r="N219" s="10"/>
      <c r="O219" s="10"/>
    </row>
    <row r="220" ht="15.75" customHeight="1">
      <c r="N220" s="10"/>
      <c r="O220" s="10"/>
    </row>
    <row r="221" ht="15.75" customHeight="1">
      <c r="N221" s="10"/>
      <c r="O221" s="10"/>
    </row>
    <row r="222" ht="15.75" customHeight="1">
      <c r="N222" s="10"/>
      <c r="O222" s="10"/>
    </row>
    <row r="223" ht="15.75" customHeight="1">
      <c r="N223" s="10"/>
      <c r="O223" s="10"/>
    </row>
    <row r="224" ht="15.75" customHeight="1">
      <c r="N224" s="10"/>
      <c r="O224" s="10"/>
    </row>
    <row r="225" ht="15.75" customHeight="1">
      <c r="N225" s="10"/>
      <c r="O225" s="10"/>
    </row>
    <row r="226" ht="15.75" customHeight="1">
      <c r="N226" s="10"/>
      <c r="O226" s="10"/>
    </row>
    <row r="227" ht="15.75" customHeight="1">
      <c r="N227" s="10"/>
      <c r="O227" s="10"/>
    </row>
    <row r="228" ht="15.75" customHeight="1">
      <c r="N228" s="10"/>
      <c r="O228" s="10"/>
    </row>
    <row r="229" ht="15.75" customHeight="1">
      <c r="N229" s="10"/>
      <c r="O229" s="10"/>
    </row>
    <row r="230" ht="15.75" customHeight="1">
      <c r="N230" s="10"/>
      <c r="O230" s="10"/>
    </row>
    <row r="231" ht="15.75" customHeight="1">
      <c r="N231" s="10"/>
      <c r="O231" s="10"/>
    </row>
    <row r="232" ht="15.75" customHeight="1">
      <c r="N232" s="10"/>
      <c r="O232" s="10"/>
    </row>
    <row r="233" ht="15.75" customHeight="1">
      <c r="N233" s="10"/>
      <c r="O233" s="10"/>
    </row>
    <row r="234" ht="15.75" customHeight="1">
      <c r="N234" s="10"/>
      <c r="O234" s="10"/>
    </row>
    <row r="235" ht="15.75" customHeight="1">
      <c r="N235" s="10"/>
      <c r="O235" s="10"/>
    </row>
    <row r="236" ht="15.75" customHeight="1">
      <c r="N236" s="10"/>
      <c r="O236" s="10"/>
    </row>
    <row r="237" ht="15.75" customHeight="1">
      <c r="N237" s="10"/>
      <c r="O237" s="10"/>
    </row>
    <row r="238" ht="15.75" customHeight="1">
      <c r="N238" s="10"/>
      <c r="O238" s="10"/>
    </row>
    <row r="239" ht="15.75" customHeight="1">
      <c r="N239" s="10"/>
      <c r="O239" s="10"/>
    </row>
    <row r="240" ht="15.75" customHeight="1">
      <c r="N240" s="10"/>
      <c r="O240" s="10"/>
    </row>
    <row r="241" ht="15.75" customHeight="1">
      <c r="N241" s="10"/>
      <c r="O241" s="10"/>
    </row>
    <row r="242" ht="15.75" customHeight="1">
      <c r="N242" s="10"/>
      <c r="O242" s="10"/>
    </row>
    <row r="243" ht="15.75" customHeight="1">
      <c r="N243" s="10"/>
      <c r="O243" s="10"/>
    </row>
    <row r="244" ht="15.75" customHeight="1">
      <c r="N244" s="10"/>
      <c r="O244" s="10"/>
    </row>
    <row r="245" ht="15.75" customHeight="1">
      <c r="N245" s="10"/>
      <c r="O245" s="10"/>
    </row>
    <row r="246" ht="15.75" customHeight="1">
      <c r="N246" s="10"/>
      <c r="O246" s="10"/>
    </row>
    <row r="247" ht="15.75" customHeight="1">
      <c r="N247" s="10"/>
      <c r="O247" s="10"/>
    </row>
    <row r="248" ht="15.75" customHeight="1">
      <c r="N248" s="10"/>
      <c r="O248" s="10"/>
    </row>
    <row r="249" ht="15.75" customHeight="1">
      <c r="N249" s="10"/>
      <c r="O249" s="10"/>
    </row>
    <row r="250" ht="15.75" customHeight="1">
      <c r="N250" s="10"/>
      <c r="O250" s="10"/>
    </row>
    <row r="251" ht="15.75" customHeight="1">
      <c r="N251" s="10"/>
      <c r="O251" s="10"/>
    </row>
    <row r="252" ht="15.75" customHeight="1">
      <c r="N252" s="10"/>
      <c r="O252" s="10"/>
    </row>
    <row r="253" ht="15.75" customHeight="1">
      <c r="N253" s="10"/>
      <c r="O253" s="10"/>
    </row>
    <row r="254" ht="15.75" customHeight="1">
      <c r="N254" s="10"/>
      <c r="O254" s="10"/>
    </row>
    <row r="255" ht="15.75" customHeight="1">
      <c r="N255" s="10"/>
      <c r="O255" s="10"/>
    </row>
    <row r="256" ht="15.75" customHeight="1">
      <c r="N256" s="10"/>
      <c r="O256" s="10"/>
    </row>
    <row r="257" ht="15.75" customHeight="1">
      <c r="N257" s="10"/>
      <c r="O257" s="10"/>
    </row>
    <row r="258" ht="15.75" customHeight="1">
      <c r="N258" s="10"/>
      <c r="O258" s="10"/>
    </row>
    <row r="259" ht="15.75" customHeight="1">
      <c r="N259" s="10"/>
      <c r="O259" s="10"/>
    </row>
    <row r="260" ht="15.75" customHeight="1">
      <c r="N260" s="10"/>
      <c r="O260" s="10"/>
    </row>
    <row r="261" ht="15.75" customHeight="1">
      <c r="N261" s="10"/>
      <c r="O261" s="10"/>
    </row>
    <row r="262" ht="15.75" customHeight="1">
      <c r="N262" s="10"/>
      <c r="O262" s="10"/>
    </row>
    <row r="263" ht="15.75" customHeight="1">
      <c r="N263" s="10"/>
      <c r="O263" s="10"/>
    </row>
    <row r="264" ht="15.75" customHeight="1">
      <c r="N264" s="10"/>
      <c r="O264" s="10"/>
    </row>
    <row r="265" ht="15.75" customHeight="1">
      <c r="N265" s="10"/>
      <c r="O265" s="10"/>
    </row>
    <row r="266" ht="15.75" customHeight="1">
      <c r="N266" s="10"/>
      <c r="O266" s="10"/>
    </row>
    <row r="267" ht="15.75" customHeight="1">
      <c r="N267" s="10"/>
      <c r="O267" s="10"/>
    </row>
    <row r="268" ht="15.75" customHeight="1">
      <c r="N268" s="10"/>
      <c r="O268" s="10"/>
    </row>
    <row r="269" ht="15.75" customHeight="1">
      <c r="N269" s="10"/>
      <c r="O269" s="10"/>
    </row>
    <row r="270" ht="15.75" customHeight="1">
      <c r="N270" s="10"/>
      <c r="O270" s="10"/>
    </row>
    <row r="271" ht="15.75" customHeight="1">
      <c r="N271" s="10"/>
      <c r="O271" s="10"/>
    </row>
    <row r="272" ht="15.75" customHeight="1">
      <c r="N272" s="10"/>
      <c r="O272" s="10"/>
    </row>
    <row r="273" ht="15.75" customHeight="1">
      <c r="N273" s="10"/>
      <c r="O273" s="10"/>
    </row>
    <row r="274" ht="15.75" customHeight="1">
      <c r="N274" s="10"/>
      <c r="O274" s="10"/>
    </row>
    <row r="275" ht="15.75" customHeight="1">
      <c r="N275" s="10"/>
      <c r="O275" s="10"/>
    </row>
    <row r="276" ht="15.75" customHeight="1">
      <c r="N276" s="10"/>
      <c r="O276" s="10"/>
    </row>
    <row r="277" ht="15.75" customHeight="1">
      <c r="N277" s="10"/>
      <c r="O277" s="10"/>
    </row>
    <row r="278" ht="15.75" customHeight="1">
      <c r="N278" s="10"/>
      <c r="O278" s="10"/>
    </row>
    <row r="279" ht="15.75" customHeight="1">
      <c r="N279" s="10"/>
      <c r="O279" s="10"/>
    </row>
    <row r="280" ht="15.75" customHeight="1">
      <c r="N280" s="10"/>
      <c r="O280" s="10"/>
    </row>
    <row r="281" ht="15.75" customHeight="1">
      <c r="N281" s="10"/>
      <c r="O281" s="10"/>
    </row>
    <row r="282" ht="15.75" customHeight="1">
      <c r="N282" s="10"/>
      <c r="O282" s="10"/>
    </row>
    <row r="283" ht="15.75" customHeight="1">
      <c r="N283" s="10"/>
      <c r="O283" s="10"/>
    </row>
    <row r="284" ht="15.75" customHeight="1">
      <c r="N284" s="10"/>
      <c r="O284" s="10"/>
    </row>
    <row r="285" ht="15.75" customHeight="1">
      <c r="N285" s="10"/>
      <c r="O285" s="10"/>
    </row>
    <row r="286" ht="15.75" customHeight="1">
      <c r="N286" s="10"/>
      <c r="O286" s="10"/>
    </row>
    <row r="287" ht="15.75" customHeight="1">
      <c r="N287" s="10"/>
      <c r="O287" s="10"/>
    </row>
    <row r="288" ht="15.75" customHeight="1">
      <c r="N288" s="10"/>
      <c r="O288" s="10"/>
    </row>
    <row r="289" ht="15.75" customHeight="1">
      <c r="N289" s="10"/>
      <c r="O289" s="10"/>
    </row>
    <row r="290" ht="15.75" customHeight="1">
      <c r="N290" s="10"/>
      <c r="O290" s="10"/>
    </row>
    <row r="291" ht="15.75" customHeight="1">
      <c r="N291" s="10"/>
      <c r="O291" s="10"/>
    </row>
    <row r="292" ht="15.75" customHeight="1">
      <c r="N292" s="10"/>
      <c r="O292" s="10"/>
    </row>
    <row r="293" ht="15.75" customHeight="1">
      <c r="N293" s="10"/>
      <c r="O293" s="10"/>
    </row>
    <row r="294" ht="15.75" customHeight="1">
      <c r="N294" s="10"/>
      <c r="O294" s="10"/>
    </row>
    <row r="295" ht="15.75" customHeight="1">
      <c r="N295" s="10"/>
      <c r="O295" s="10"/>
    </row>
    <row r="296" ht="15.75" customHeight="1">
      <c r="N296" s="10"/>
      <c r="O296" s="10"/>
    </row>
    <row r="297" ht="15.75" customHeight="1">
      <c r="N297" s="10"/>
      <c r="O297" s="10"/>
    </row>
    <row r="298" ht="15.75" customHeight="1">
      <c r="N298" s="10"/>
      <c r="O298" s="10"/>
    </row>
    <row r="299" ht="15.75" customHeight="1">
      <c r="N299" s="10"/>
      <c r="O299" s="10"/>
    </row>
    <row r="300" ht="15.75" customHeight="1">
      <c r="N300" s="10"/>
      <c r="O300" s="10"/>
    </row>
    <row r="301" ht="15.75" customHeight="1">
      <c r="N301" s="10"/>
      <c r="O301" s="10"/>
    </row>
    <row r="302" ht="15.75" customHeight="1">
      <c r="N302" s="10"/>
      <c r="O302" s="10"/>
    </row>
    <row r="303" ht="15.75" customHeight="1">
      <c r="N303" s="10"/>
      <c r="O303" s="10"/>
    </row>
    <row r="304" ht="15.75" customHeight="1">
      <c r="N304" s="10"/>
      <c r="O304" s="10"/>
    </row>
    <row r="305" ht="15.75" customHeight="1">
      <c r="N305" s="10"/>
      <c r="O305" s="10"/>
    </row>
    <row r="306" ht="15.75" customHeight="1">
      <c r="N306" s="10"/>
      <c r="O306" s="10"/>
    </row>
    <row r="307" ht="15.75" customHeight="1">
      <c r="N307" s="10"/>
      <c r="O307" s="10"/>
    </row>
    <row r="308" ht="15.75" customHeight="1">
      <c r="N308" s="10"/>
      <c r="O308" s="10"/>
    </row>
    <row r="309" ht="15.75" customHeight="1">
      <c r="N309" s="10"/>
      <c r="O309" s="10"/>
    </row>
    <row r="310" ht="15.75" customHeight="1">
      <c r="N310" s="10"/>
      <c r="O310" s="10"/>
    </row>
    <row r="311" ht="15.75" customHeight="1">
      <c r="N311" s="10"/>
      <c r="O311" s="10"/>
    </row>
    <row r="312" ht="15.75" customHeight="1">
      <c r="N312" s="10"/>
      <c r="O312" s="10"/>
    </row>
    <row r="313" ht="15.75" customHeight="1">
      <c r="N313" s="10"/>
      <c r="O313" s="10"/>
    </row>
    <row r="314" ht="15.75" customHeight="1">
      <c r="N314" s="10"/>
      <c r="O314" s="10"/>
    </row>
    <row r="315" ht="15.75" customHeight="1">
      <c r="N315" s="10"/>
      <c r="O315" s="10"/>
    </row>
    <row r="316" ht="15.75" customHeight="1">
      <c r="N316" s="10"/>
      <c r="O316" s="10"/>
    </row>
    <row r="317" ht="15.75" customHeight="1">
      <c r="N317" s="10"/>
      <c r="O317" s="10"/>
    </row>
    <row r="318" ht="15.75" customHeight="1">
      <c r="N318" s="10"/>
      <c r="O318" s="10"/>
    </row>
    <row r="319" ht="15.75" customHeight="1">
      <c r="N319" s="10"/>
      <c r="O319" s="10"/>
    </row>
    <row r="320" ht="15.75" customHeight="1">
      <c r="N320" s="10"/>
      <c r="O320" s="10"/>
    </row>
    <row r="321" ht="15.75" customHeight="1">
      <c r="N321" s="10"/>
      <c r="O321" s="10"/>
    </row>
    <row r="322" ht="15.75" customHeight="1">
      <c r="N322" s="10"/>
      <c r="O322" s="10"/>
    </row>
    <row r="323" ht="15.75" customHeight="1">
      <c r="N323" s="10"/>
      <c r="O323" s="10"/>
    </row>
    <row r="324" ht="15.75" customHeight="1">
      <c r="N324" s="10"/>
      <c r="O324" s="10"/>
    </row>
    <row r="325" ht="15.75" customHeight="1">
      <c r="N325" s="10"/>
      <c r="O325" s="10"/>
    </row>
    <row r="326" ht="15.75" customHeight="1">
      <c r="N326" s="10"/>
      <c r="O326" s="10"/>
    </row>
    <row r="327" ht="15.75" customHeight="1">
      <c r="N327" s="10"/>
      <c r="O327" s="10"/>
    </row>
    <row r="328" ht="15.75" customHeight="1">
      <c r="N328" s="10"/>
      <c r="O328" s="10"/>
    </row>
    <row r="329" ht="15.75" customHeight="1">
      <c r="N329" s="10"/>
      <c r="O329" s="10"/>
    </row>
    <row r="330" ht="15.75" customHeight="1">
      <c r="N330" s="10"/>
      <c r="O330" s="10"/>
    </row>
    <row r="331" ht="15.75" customHeight="1">
      <c r="N331" s="10"/>
      <c r="O331" s="10"/>
    </row>
    <row r="332" ht="15.75" customHeight="1">
      <c r="N332" s="10"/>
      <c r="O332" s="10"/>
    </row>
    <row r="333" ht="15.75" customHeight="1">
      <c r="N333" s="10"/>
      <c r="O333" s="10"/>
    </row>
    <row r="334" ht="15.75" customHeight="1">
      <c r="N334" s="10"/>
      <c r="O334" s="10"/>
    </row>
    <row r="335" ht="15.75" customHeight="1">
      <c r="N335" s="10"/>
      <c r="O335" s="10"/>
    </row>
    <row r="336" ht="15.75" customHeight="1">
      <c r="N336" s="10"/>
      <c r="O336" s="10"/>
    </row>
    <row r="337" ht="15.75" customHeight="1">
      <c r="N337" s="10"/>
      <c r="O337" s="10"/>
    </row>
    <row r="338" ht="15.75" customHeight="1">
      <c r="N338" s="10"/>
      <c r="O338" s="10"/>
    </row>
    <row r="339" ht="15.75" customHeight="1">
      <c r="N339" s="10"/>
      <c r="O339" s="10"/>
    </row>
    <row r="340" ht="15.75" customHeight="1">
      <c r="N340" s="10"/>
      <c r="O340" s="10"/>
    </row>
    <row r="341" ht="15.75" customHeight="1">
      <c r="N341" s="10"/>
      <c r="O341" s="10"/>
    </row>
    <row r="342" ht="15.75" customHeight="1">
      <c r="N342" s="10"/>
      <c r="O342" s="10"/>
    </row>
    <row r="343" ht="15.75" customHeight="1">
      <c r="N343" s="10"/>
      <c r="O343" s="10"/>
    </row>
    <row r="344" ht="15.75" customHeight="1">
      <c r="N344" s="10"/>
      <c r="O344" s="10"/>
    </row>
    <row r="345" ht="15.75" customHeight="1">
      <c r="N345" s="10"/>
      <c r="O345" s="10"/>
    </row>
    <row r="346" ht="15.75" customHeight="1">
      <c r="N346" s="10"/>
      <c r="O346" s="10"/>
    </row>
    <row r="347" ht="15.75" customHeight="1">
      <c r="N347" s="10"/>
      <c r="O347" s="10"/>
    </row>
    <row r="348" ht="15.75" customHeight="1">
      <c r="N348" s="10"/>
      <c r="O348" s="10"/>
    </row>
    <row r="349" ht="15.75" customHeight="1">
      <c r="N349" s="10"/>
      <c r="O349" s="10"/>
    </row>
    <row r="350" ht="15.75" customHeight="1">
      <c r="N350" s="10"/>
      <c r="O350" s="10"/>
    </row>
    <row r="351" ht="15.75" customHeight="1">
      <c r="N351" s="10"/>
      <c r="O351" s="10"/>
    </row>
    <row r="352" ht="15.75" customHeight="1">
      <c r="N352" s="10"/>
      <c r="O352" s="10"/>
    </row>
    <row r="353" ht="15.75" customHeight="1">
      <c r="N353" s="10"/>
      <c r="O353" s="10"/>
    </row>
    <row r="354" ht="15.75" customHeight="1">
      <c r="N354" s="10"/>
      <c r="O354" s="10"/>
    </row>
    <row r="355" ht="15.75" customHeight="1">
      <c r="N355" s="10"/>
      <c r="O355" s="10"/>
    </row>
    <row r="356" ht="15.75" customHeight="1">
      <c r="N356" s="10"/>
      <c r="O356" s="10"/>
    </row>
    <row r="357" ht="15.75" customHeight="1">
      <c r="N357" s="10"/>
      <c r="O357" s="10"/>
    </row>
    <row r="358" ht="15.75" customHeight="1">
      <c r="N358" s="10"/>
      <c r="O358" s="10"/>
    </row>
    <row r="359" ht="15.75" customHeight="1">
      <c r="N359" s="10"/>
      <c r="O359" s="10"/>
    </row>
    <row r="360" ht="15.75" customHeight="1">
      <c r="N360" s="10"/>
      <c r="O360" s="10"/>
    </row>
    <row r="361" ht="15.75" customHeight="1">
      <c r="N361" s="10"/>
      <c r="O361" s="10"/>
    </row>
    <row r="362" ht="15.75" customHeight="1">
      <c r="N362" s="10"/>
      <c r="O362" s="10"/>
    </row>
    <row r="363" ht="15.75" customHeight="1">
      <c r="N363" s="10"/>
      <c r="O363" s="10"/>
    </row>
    <row r="364" ht="15.75" customHeight="1">
      <c r="N364" s="10"/>
      <c r="O364" s="10"/>
    </row>
    <row r="365" ht="15.75" customHeight="1">
      <c r="N365" s="10"/>
      <c r="O365" s="10"/>
    </row>
    <row r="366" ht="15.75" customHeight="1">
      <c r="N366" s="10"/>
      <c r="O366" s="10"/>
    </row>
    <row r="367" ht="15.75" customHeight="1">
      <c r="N367" s="10"/>
      <c r="O367" s="10"/>
    </row>
    <row r="368" ht="15.75" customHeight="1">
      <c r="N368" s="10"/>
      <c r="O368" s="10"/>
    </row>
    <row r="369" ht="15.75" customHeight="1">
      <c r="N369" s="10"/>
      <c r="O369" s="10"/>
    </row>
    <row r="370" ht="15.75" customHeight="1">
      <c r="N370" s="10"/>
      <c r="O370" s="10"/>
    </row>
    <row r="371" ht="15.75" customHeight="1">
      <c r="N371" s="10"/>
      <c r="O371" s="10"/>
    </row>
    <row r="372" ht="15.75" customHeight="1">
      <c r="N372" s="10"/>
      <c r="O372" s="10"/>
    </row>
    <row r="373" ht="15.75" customHeight="1">
      <c r="N373" s="10"/>
      <c r="O373" s="10"/>
    </row>
    <row r="374" ht="15.75" customHeight="1">
      <c r="N374" s="10"/>
      <c r="O374" s="10"/>
    </row>
    <row r="375" ht="15.75" customHeight="1">
      <c r="N375" s="10"/>
      <c r="O375" s="10"/>
    </row>
    <row r="376" ht="15.75" customHeight="1">
      <c r="N376" s="10"/>
      <c r="O376" s="10"/>
    </row>
    <row r="377" ht="15.75" customHeight="1">
      <c r="N377" s="10"/>
      <c r="O377" s="10"/>
    </row>
    <row r="378" ht="15.75" customHeight="1">
      <c r="N378" s="10"/>
      <c r="O378" s="10"/>
    </row>
    <row r="379" ht="15.75" customHeight="1">
      <c r="N379" s="10"/>
      <c r="O379" s="10"/>
    </row>
    <row r="380" ht="15.75" customHeight="1">
      <c r="N380" s="10"/>
      <c r="O380" s="10"/>
    </row>
    <row r="381" ht="15.75" customHeight="1">
      <c r="N381" s="10"/>
      <c r="O381" s="10"/>
    </row>
    <row r="382" ht="15.75" customHeight="1">
      <c r="N382" s="10"/>
      <c r="O382" s="10"/>
    </row>
    <row r="383" ht="15.75" customHeight="1">
      <c r="N383" s="10"/>
      <c r="O383" s="10"/>
    </row>
    <row r="384" ht="15.75" customHeight="1">
      <c r="N384" s="10"/>
      <c r="O384" s="10"/>
    </row>
    <row r="385" ht="15.75" customHeight="1">
      <c r="N385" s="10"/>
      <c r="O385" s="10"/>
    </row>
    <row r="386" ht="15.75" customHeight="1">
      <c r="N386" s="10"/>
      <c r="O386" s="10"/>
    </row>
    <row r="387" ht="15.75" customHeight="1">
      <c r="N387" s="10"/>
      <c r="O387" s="10"/>
    </row>
    <row r="388" ht="15.75" customHeight="1">
      <c r="N388" s="10"/>
      <c r="O388" s="10"/>
    </row>
    <row r="389" ht="15.75" customHeight="1">
      <c r="N389" s="10"/>
      <c r="O389" s="10"/>
    </row>
    <row r="390" ht="15.75" customHeight="1">
      <c r="N390" s="10"/>
      <c r="O390" s="10"/>
    </row>
    <row r="391" ht="15.75" customHeight="1">
      <c r="N391" s="10"/>
      <c r="O391" s="10"/>
    </row>
    <row r="392" ht="15.75" customHeight="1">
      <c r="N392" s="10"/>
      <c r="O392" s="10"/>
    </row>
    <row r="393" ht="15.75" customHeight="1">
      <c r="N393" s="10"/>
      <c r="O393" s="10"/>
    </row>
    <row r="394" ht="15.75" customHeight="1">
      <c r="N394" s="10"/>
      <c r="O394" s="10"/>
    </row>
    <row r="395" ht="15.75" customHeight="1">
      <c r="N395" s="10"/>
      <c r="O395" s="10"/>
    </row>
    <row r="396" ht="15.75" customHeight="1">
      <c r="N396" s="10"/>
      <c r="O396" s="10"/>
    </row>
    <row r="397" ht="15.75" customHeight="1">
      <c r="N397" s="10"/>
      <c r="O397" s="10"/>
    </row>
    <row r="398" ht="15.75" customHeight="1">
      <c r="N398" s="10"/>
      <c r="O398" s="10"/>
    </row>
    <row r="399" ht="15.75" customHeight="1">
      <c r="N399" s="10"/>
      <c r="O399" s="10"/>
    </row>
    <row r="400" ht="15.75" customHeight="1">
      <c r="N400" s="10"/>
      <c r="O400" s="10"/>
    </row>
    <row r="401" ht="15.75" customHeight="1">
      <c r="N401" s="10"/>
      <c r="O401" s="10"/>
    </row>
    <row r="402" ht="15.75" customHeight="1">
      <c r="N402" s="10"/>
      <c r="O402" s="10"/>
    </row>
    <row r="403" ht="15.75" customHeight="1">
      <c r="N403" s="10"/>
      <c r="O403" s="10"/>
    </row>
    <row r="404" ht="15.75" customHeight="1">
      <c r="N404" s="10"/>
      <c r="O404" s="10"/>
    </row>
    <row r="405" ht="15.75" customHeight="1">
      <c r="N405" s="10"/>
      <c r="O405" s="10"/>
    </row>
    <row r="406" ht="15.75" customHeight="1">
      <c r="N406" s="10"/>
      <c r="O406" s="10"/>
    </row>
    <row r="407" ht="15.75" customHeight="1">
      <c r="N407" s="10"/>
      <c r="O407" s="10"/>
    </row>
    <row r="408" ht="15.75" customHeight="1">
      <c r="N408" s="10"/>
      <c r="O408" s="10"/>
    </row>
    <row r="409" ht="15.75" customHeight="1">
      <c r="N409" s="10"/>
      <c r="O409" s="10"/>
    </row>
    <row r="410" ht="15.75" customHeight="1">
      <c r="N410" s="10"/>
      <c r="O410" s="10"/>
    </row>
    <row r="411" ht="15.75" customHeight="1">
      <c r="N411" s="10"/>
      <c r="O411" s="10"/>
    </row>
    <row r="412" ht="15.75" customHeight="1">
      <c r="N412" s="10"/>
      <c r="O412" s="10"/>
    </row>
    <row r="413" ht="15.75" customHeight="1">
      <c r="N413" s="10"/>
      <c r="O413" s="10"/>
    </row>
    <row r="414" ht="15.75" customHeight="1">
      <c r="N414" s="10"/>
      <c r="O414" s="10"/>
    </row>
    <row r="415" ht="15.75" customHeight="1">
      <c r="N415" s="10"/>
      <c r="O415" s="10"/>
    </row>
    <row r="416" ht="15.75" customHeight="1">
      <c r="N416" s="10"/>
      <c r="O416" s="10"/>
    </row>
    <row r="417" ht="15.75" customHeight="1">
      <c r="N417" s="10"/>
      <c r="O417" s="10"/>
    </row>
    <row r="418" ht="15.75" customHeight="1">
      <c r="N418" s="10"/>
      <c r="O418" s="10"/>
    </row>
    <row r="419" ht="15.75" customHeight="1">
      <c r="N419" s="10"/>
      <c r="O419" s="10"/>
    </row>
    <row r="420" ht="15.75" customHeight="1">
      <c r="N420" s="10"/>
      <c r="O420" s="10"/>
    </row>
    <row r="421" ht="15.75" customHeight="1">
      <c r="N421" s="10"/>
      <c r="O421" s="10"/>
    </row>
    <row r="422" ht="15.75" customHeight="1">
      <c r="N422" s="10"/>
      <c r="O422" s="10"/>
    </row>
    <row r="423" ht="15.75" customHeight="1">
      <c r="N423" s="10"/>
      <c r="O423" s="10"/>
    </row>
    <row r="424" ht="15.75" customHeight="1">
      <c r="N424" s="10"/>
      <c r="O424" s="10"/>
    </row>
    <row r="425" ht="15.75" customHeight="1">
      <c r="N425" s="10"/>
      <c r="O425" s="10"/>
    </row>
    <row r="426" ht="15.75" customHeight="1">
      <c r="N426" s="10"/>
      <c r="O426" s="10"/>
    </row>
    <row r="427" ht="15.75" customHeight="1">
      <c r="N427" s="10"/>
      <c r="O427" s="10"/>
    </row>
    <row r="428" ht="15.75" customHeight="1">
      <c r="N428" s="10"/>
      <c r="O428" s="10"/>
    </row>
    <row r="429" ht="15.75" customHeight="1">
      <c r="N429" s="10"/>
      <c r="O429" s="10"/>
    </row>
    <row r="430" ht="15.75" customHeight="1">
      <c r="N430" s="10"/>
      <c r="O430" s="10"/>
    </row>
    <row r="431" ht="15.75" customHeight="1">
      <c r="N431" s="10"/>
      <c r="O431" s="10"/>
    </row>
    <row r="432" ht="15.75" customHeight="1">
      <c r="N432" s="10"/>
      <c r="O432" s="10"/>
    </row>
    <row r="433" ht="15.75" customHeight="1">
      <c r="N433" s="10"/>
      <c r="O433" s="10"/>
    </row>
    <row r="434" ht="15.75" customHeight="1">
      <c r="N434" s="10"/>
      <c r="O434" s="10"/>
    </row>
    <row r="435" ht="15.75" customHeight="1">
      <c r="N435" s="10"/>
      <c r="O435" s="10"/>
    </row>
    <row r="436" ht="15.75" customHeight="1">
      <c r="N436" s="10"/>
      <c r="O436" s="10"/>
    </row>
    <row r="437" ht="15.75" customHeight="1">
      <c r="N437" s="10"/>
      <c r="O437" s="10"/>
    </row>
    <row r="438" ht="15.75" customHeight="1">
      <c r="N438" s="10"/>
      <c r="O438" s="10"/>
    </row>
    <row r="439" ht="15.75" customHeight="1">
      <c r="N439" s="10"/>
      <c r="O439" s="10"/>
    </row>
    <row r="440" ht="15.75" customHeight="1">
      <c r="N440" s="10"/>
      <c r="O440" s="10"/>
    </row>
    <row r="441" ht="15.75" customHeight="1">
      <c r="N441" s="10"/>
      <c r="O441" s="10"/>
    </row>
    <row r="442" ht="15.75" customHeight="1">
      <c r="N442" s="10"/>
      <c r="O442" s="10"/>
    </row>
    <row r="443" ht="15.75" customHeight="1">
      <c r="N443" s="10"/>
      <c r="O443" s="10"/>
    </row>
    <row r="444" ht="15.75" customHeight="1">
      <c r="N444" s="10"/>
      <c r="O444" s="10"/>
    </row>
    <row r="445" ht="15.75" customHeight="1">
      <c r="N445" s="10"/>
      <c r="O445" s="10"/>
    </row>
    <row r="446" ht="15.75" customHeight="1">
      <c r="N446" s="10"/>
      <c r="O446" s="10"/>
    </row>
    <row r="447" ht="15.75" customHeight="1">
      <c r="N447" s="10"/>
      <c r="O447" s="10"/>
    </row>
    <row r="448" ht="15.75" customHeight="1">
      <c r="N448" s="10"/>
      <c r="O448" s="10"/>
    </row>
    <row r="449" ht="15.75" customHeight="1">
      <c r="N449" s="10"/>
      <c r="O449" s="10"/>
    </row>
    <row r="450" ht="15.75" customHeight="1">
      <c r="N450" s="10"/>
      <c r="O450" s="10"/>
    </row>
    <row r="451" ht="15.75" customHeight="1">
      <c r="N451" s="10"/>
      <c r="O451" s="10"/>
    </row>
    <row r="452" ht="15.75" customHeight="1">
      <c r="N452" s="10"/>
      <c r="O452" s="10"/>
    </row>
    <row r="453" ht="15.75" customHeight="1">
      <c r="N453" s="10"/>
      <c r="O453" s="10"/>
    </row>
    <row r="454" ht="15.75" customHeight="1">
      <c r="N454" s="10"/>
      <c r="O454" s="10"/>
    </row>
    <row r="455" ht="15.75" customHeight="1">
      <c r="N455" s="10"/>
      <c r="O455" s="10"/>
    </row>
    <row r="456" ht="15.75" customHeight="1">
      <c r="N456" s="10"/>
      <c r="O456" s="10"/>
    </row>
    <row r="457" ht="15.75" customHeight="1">
      <c r="N457" s="10"/>
      <c r="O457" s="10"/>
    </row>
    <row r="458" ht="15.75" customHeight="1">
      <c r="N458" s="10"/>
      <c r="O458" s="10"/>
    </row>
    <row r="459" ht="15.75" customHeight="1">
      <c r="N459" s="10"/>
      <c r="O459" s="10"/>
    </row>
    <row r="460" ht="15.75" customHeight="1">
      <c r="N460" s="10"/>
      <c r="O460" s="10"/>
    </row>
    <row r="461" ht="15.75" customHeight="1">
      <c r="N461" s="10"/>
      <c r="O461" s="10"/>
    </row>
    <row r="462" ht="15.75" customHeight="1">
      <c r="N462" s="10"/>
      <c r="O462" s="10"/>
    </row>
    <row r="463" ht="15.75" customHeight="1">
      <c r="N463" s="10"/>
      <c r="O463" s="10"/>
    </row>
    <row r="464" ht="15.75" customHeight="1">
      <c r="N464" s="10"/>
      <c r="O464" s="10"/>
    </row>
    <row r="465" ht="15.75" customHeight="1">
      <c r="N465" s="10"/>
      <c r="O465" s="10"/>
    </row>
    <row r="466" ht="15.75" customHeight="1">
      <c r="N466" s="10"/>
      <c r="O466" s="10"/>
    </row>
    <row r="467" ht="15.75" customHeight="1">
      <c r="N467" s="10"/>
      <c r="O467" s="10"/>
    </row>
    <row r="468" ht="15.75" customHeight="1">
      <c r="N468" s="10"/>
      <c r="O468" s="10"/>
    </row>
    <row r="469" ht="15.75" customHeight="1">
      <c r="N469" s="10"/>
      <c r="O469" s="10"/>
    </row>
    <row r="470" ht="15.75" customHeight="1">
      <c r="N470" s="10"/>
      <c r="O470" s="10"/>
    </row>
    <row r="471" ht="15.75" customHeight="1">
      <c r="N471" s="10"/>
      <c r="O471" s="10"/>
    </row>
    <row r="472" ht="15.75" customHeight="1">
      <c r="N472" s="10"/>
      <c r="O472" s="10"/>
    </row>
    <row r="473" ht="15.75" customHeight="1">
      <c r="N473" s="10"/>
      <c r="O473" s="10"/>
    </row>
    <row r="474" ht="15.75" customHeight="1">
      <c r="N474" s="10"/>
      <c r="O474" s="10"/>
    </row>
    <row r="475" ht="15.75" customHeight="1">
      <c r="N475" s="10"/>
      <c r="O475" s="10"/>
    </row>
    <row r="476" ht="15.75" customHeight="1">
      <c r="N476" s="10"/>
      <c r="O476" s="10"/>
    </row>
    <row r="477" ht="15.75" customHeight="1">
      <c r="N477" s="10"/>
      <c r="O477" s="10"/>
    </row>
    <row r="478" ht="15.75" customHeight="1">
      <c r="N478" s="10"/>
      <c r="O478" s="10"/>
    </row>
    <row r="479" ht="15.75" customHeight="1">
      <c r="N479" s="10"/>
      <c r="O479" s="10"/>
    </row>
    <row r="480" ht="15.75" customHeight="1">
      <c r="N480" s="10"/>
      <c r="O480" s="10"/>
    </row>
    <row r="481" ht="15.75" customHeight="1">
      <c r="N481" s="10"/>
      <c r="O481" s="10"/>
    </row>
    <row r="482" ht="15.75" customHeight="1">
      <c r="N482" s="10"/>
      <c r="O482" s="10"/>
    </row>
    <row r="483" ht="15.75" customHeight="1">
      <c r="N483" s="10"/>
      <c r="O483" s="10"/>
    </row>
    <row r="484" ht="15.75" customHeight="1">
      <c r="N484" s="10"/>
      <c r="O484" s="10"/>
    </row>
    <row r="485" ht="15.75" customHeight="1">
      <c r="N485" s="10"/>
      <c r="O485" s="10"/>
    </row>
    <row r="486" ht="15.75" customHeight="1">
      <c r="N486" s="10"/>
      <c r="O486" s="10"/>
    </row>
    <row r="487" ht="15.75" customHeight="1">
      <c r="N487" s="10"/>
      <c r="O487" s="10"/>
    </row>
    <row r="488" ht="15.75" customHeight="1">
      <c r="N488" s="10"/>
      <c r="O488" s="10"/>
    </row>
    <row r="489" ht="15.75" customHeight="1">
      <c r="N489" s="10"/>
      <c r="O489" s="10"/>
    </row>
    <row r="490" ht="15.75" customHeight="1">
      <c r="N490" s="10"/>
      <c r="O490" s="10"/>
    </row>
    <row r="491" ht="15.75" customHeight="1">
      <c r="N491" s="10"/>
      <c r="O491" s="10"/>
    </row>
    <row r="492" ht="15.75" customHeight="1">
      <c r="N492" s="10"/>
      <c r="O492" s="10"/>
    </row>
    <row r="493" ht="15.75" customHeight="1">
      <c r="N493" s="10"/>
      <c r="O493" s="10"/>
    </row>
    <row r="494" ht="15.75" customHeight="1">
      <c r="N494" s="10"/>
      <c r="O494" s="10"/>
    </row>
    <row r="495" ht="15.75" customHeight="1">
      <c r="N495" s="10"/>
      <c r="O495" s="10"/>
    </row>
    <row r="496" ht="15.75" customHeight="1">
      <c r="N496" s="10"/>
      <c r="O496" s="10"/>
    </row>
    <row r="497" ht="15.75" customHeight="1">
      <c r="N497" s="10"/>
      <c r="O497" s="10"/>
    </row>
    <row r="498" ht="15.75" customHeight="1">
      <c r="N498" s="10"/>
      <c r="O498" s="10"/>
    </row>
    <row r="499" ht="15.75" customHeight="1">
      <c r="N499" s="10"/>
      <c r="O499" s="10"/>
    </row>
    <row r="500" ht="15.75" customHeight="1">
      <c r="N500" s="10"/>
      <c r="O500" s="10"/>
    </row>
    <row r="501" ht="15.75" customHeight="1">
      <c r="N501" s="10"/>
      <c r="O501" s="10"/>
    </row>
    <row r="502" ht="15.75" customHeight="1">
      <c r="N502" s="10"/>
      <c r="O502" s="10"/>
    </row>
    <row r="503" ht="15.75" customHeight="1">
      <c r="N503" s="10"/>
      <c r="O503" s="10"/>
    </row>
    <row r="504" ht="15.75" customHeight="1">
      <c r="N504" s="10"/>
      <c r="O504" s="10"/>
    </row>
    <row r="505" ht="15.75" customHeight="1">
      <c r="N505" s="10"/>
      <c r="O505" s="10"/>
    </row>
    <row r="506" ht="15.75" customHeight="1">
      <c r="N506" s="10"/>
      <c r="O506" s="10"/>
    </row>
    <row r="507" ht="15.75" customHeight="1">
      <c r="N507" s="10"/>
      <c r="O507" s="10"/>
    </row>
    <row r="508" ht="15.75" customHeight="1">
      <c r="N508" s="10"/>
      <c r="O508" s="10"/>
    </row>
    <row r="509" ht="15.75" customHeight="1">
      <c r="N509" s="10"/>
      <c r="O509" s="10"/>
    </row>
    <row r="510" ht="15.75" customHeight="1">
      <c r="N510" s="10"/>
      <c r="O510" s="10"/>
    </row>
    <row r="511" ht="15.75" customHeight="1">
      <c r="N511" s="10"/>
      <c r="O511" s="10"/>
    </row>
    <row r="512" ht="15.75" customHeight="1">
      <c r="N512" s="10"/>
      <c r="O512" s="10"/>
    </row>
    <row r="513" ht="15.75" customHeight="1">
      <c r="N513" s="10"/>
      <c r="O513" s="10"/>
    </row>
    <row r="514" ht="15.75" customHeight="1">
      <c r="N514" s="10"/>
      <c r="O514" s="10"/>
    </row>
    <row r="515" ht="15.75" customHeight="1">
      <c r="N515" s="10"/>
      <c r="O515" s="10"/>
    </row>
    <row r="516" ht="15.75" customHeight="1">
      <c r="N516" s="10"/>
      <c r="O516" s="10"/>
    </row>
    <row r="517" ht="15.75" customHeight="1">
      <c r="N517" s="10"/>
      <c r="O517" s="10"/>
    </row>
    <row r="518" ht="15.75" customHeight="1">
      <c r="N518" s="10"/>
      <c r="O518" s="10"/>
    </row>
    <row r="519" ht="15.75" customHeight="1">
      <c r="N519" s="10"/>
      <c r="O519" s="10"/>
    </row>
    <row r="520" ht="15.75" customHeight="1">
      <c r="N520" s="10"/>
      <c r="O520" s="10"/>
    </row>
    <row r="521" ht="15.75" customHeight="1">
      <c r="N521" s="10"/>
      <c r="O521" s="10"/>
    </row>
    <row r="522" ht="15.75" customHeight="1">
      <c r="N522" s="10"/>
      <c r="O522" s="10"/>
    </row>
    <row r="523" ht="15.75" customHeight="1">
      <c r="N523" s="10"/>
      <c r="O523" s="10"/>
    </row>
    <row r="524" ht="15.75" customHeight="1">
      <c r="N524" s="10"/>
      <c r="O524" s="10"/>
    </row>
    <row r="525" ht="15.75" customHeight="1">
      <c r="N525" s="10"/>
      <c r="O525" s="10"/>
    </row>
    <row r="526" ht="15.75" customHeight="1">
      <c r="N526" s="10"/>
      <c r="O526" s="10"/>
    </row>
    <row r="527" ht="15.75" customHeight="1">
      <c r="N527" s="10"/>
      <c r="O527" s="10"/>
    </row>
    <row r="528" ht="15.75" customHeight="1">
      <c r="N528" s="10"/>
      <c r="O528" s="10"/>
    </row>
    <row r="529" ht="15.75" customHeight="1">
      <c r="N529" s="10"/>
      <c r="O529" s="10"/>
    </row>
    <row r="530" ht="15.75" customHeight="1">
      <c r="N530" s="10"/>
      <c r="O530" s="10"/>
    </row>
    <row r="531" ht="15.75" customHeight="1">
      <c r="N531" s="10"/>
      <c r="O531" s="10"/>
    </row>
    <row r="532" ht="15.75" customHeight="1">
      <c r="N532" s="10"/>
      <c r="O532" s="10"/>
    </row>
    <row r="533" ht="15.75" customHeight="1">
      <c r="N533" s="10"/>
      <c r="O533" s="10"/>
    </row>
    <row r="534" ht="15.75" customHeight="1">
      <c r="N534" s="10"/>
      <c r="O534" s="10"/>
    </row>
    <row r="535" ht="15.75" customHeight="1">
      <c r="N535" s="10"/>
      <c r="O535" s="10"/>
    </row>
    <row r="536" ht="15.75" customHeight="1">
      <c r="N536" s="10"/>
      <c r="O536" s="10"/>
    </row>
    <row r="537" ht="15.75" customHeight="1">
      <c r="N537" s="10"/>
      <c r="O537" s="10"/>
    </row>
    <row r="538" ht="15.75" customHeight="1">
      <c r="N538" s="10"/>
      <c r="O538" s="10"/>
    </row>
    <row r="539" ht="15.75" customHeight="1">
      <c r="N539" s="10"/>
      <c r="O539" s="10"/>
    </row>
    <row r="540" ht="15.75" customHeight="1">
      <c r="N540" s="10"/>
      <c r="O540" s="10"/>
    </row>
    <row r="541" ht="15.75" customHeight="1">
      <c r="N541" s="10"/>
      <c r="O541" s="10"/>
    </row>
    <row r="542" ht="15.75" customHeight="1">
      <c r="N542" s="10"/>
      <c r="O542" s="10"/>
    </row>
    <row r="543" ht="15.75" customHeight="1">
      <c r="N543" s="10"/>
      <c r="O543" s="10"/>
    </row>
    <row r="544" ht="15.75" customHeight="1">
      <c r="N544" s="10"/>
      <c r="O544" s="10"/>
    </row>
    <row r="545" ht="15.75" customHeight="1">
      <c r="N545" s="10"/>
      <c r="O545" s="10"/>
    </row>
    <row r="546" ht="15.75" customHeight="1">
      <c r="N546" s="10"/>
      <c r="O546" s="10"/>
    </row>
    <row r="547" ht="15.75" customHeight="1">
      <c r="N547" s="10"/>
      <c r="O547" s="10"/>
    </row>
    <row r="548" ht="15.75" customHeight="1">
      <c r="N548" s="10"/>
      <c r="O548" s="10"/>
    </row>
    <row r="549" ht="15.75" customHeight="1">
      <c r="N549" s="10"/>
      <c r="O549" s="10"/>
    </row>
    <row r="550" ht="15.75" customHeight="1">
      <c r="N550" s="10"/>
      <c r="O550" s="10"/>
    </row>
    <row r="551" ht="15.75" customHeight="1">
      <c r="N551" s="10"/>
      <c r="O551" s="10"/>
    </row>
    <row r="552" ht="15.75" customHeight="1">
      <c r="N552" s="10"/>
      <c r="O552" s="10"/>
    </row>
    <row r="553" ht="15.75" customHeight="1">
      <c r="N553" s="10"/>
      <c r="O553" s="10"/>
    </row>
    <row r="554" ht="15.75" customHeight="1">
      <c r="N554" s="10"/>
      <c r="O554" s="10"/>
    </row>
    <row r="555" ht="15.75" customHeight="1">
      <c r="N555" s="10"/>
      <c r="O555" s="10"/>
    </row>
    <row r="556" ht="15.75" customHeight="1">
      <c r="N556" s="10"/>
      <c r="O556" s="10"/>
    </row>
    <row r="557" ht="15.75" customHeight="1">
      <c r="N557" s="10"/>
      <c r="O557" s="10"/>
    </row>
    <row r="558" ht="15.75" customHeight="1">
      <c r="N558" s="10"/>
      <c r="O558" s="10"/>
    </row>
    <row r="559" ht="15.75" customHeight="1">
      <c r="N559" s="10"/>
      <c r="O559" s="10"/>
    </row>
    <row r="560" ht="15.75" customHeight="1">
      <c r="N560" s="10"/>
      <c r="O560" s="10"/>
    </row>
    <row r="561" ht="15.75" customHeight="1">
      <c r="N561" s="10"/>
      <c r="O561" s="10"/>
    </row>
    <row r="562" ht="15.75" customHeight="1">
      <c r="N562" s="10"/>
      <c r="O562" s="10"/>
    </row>
    <row r="563" ht="15.75" customHeight="1">
      <c r="N563" s="10"/>
      <c r="O563" s="10"/>
    </row>
    <row r="564" ht="15.75" customHeight="1">
      <c r="N564" s="10"/>
      <c r="O564" s="10"/>
    </row>
    <row r="565" ht="15.75" customHeight="1">
      <c r="N565" s="10"/>
      <c r="O565" s="10"/>
    </row>
    <row r="566" ht="15.75" customHeight="1">
      <c r="N566" s="10"/>
      <c r="O566" s="10"/>
    </row>
    <row r="567" ht="15.75" customHeight="1">
      <c r="N567" s="10"/>
      <c r="O567" s="10"/>
    </row>
    <row r="568" ht="15.75" customHeight="1">
      <c r="N568" s="10"/>
      <c r="O568" s="10"/>
    </row>
    <row r="569" ht="15.75" customHeight="1">
      <c r="N569" s="10"/>
      <c r="O569" s="10"/>
    </row>
    <row r="570" ht="15.75" customHeight="1">
      <c r="N570" s="10"/>
      <c r="O570" s="10"/>
    </row>
    <row r="571" ht="15.75" customHeight="1">
      <c r="N571" s="10"/>
      <c r="O571" s="10"/>
    </row>
    <row r="572" ht="15.75" customHeight="1">
      <c r="N572" s="10"/>
      <c r="O572" s="10"/>
    </row>
    <row r="573" ht="15.75" customHeight="1">
      <c r="N573" s="10"/>
      <c r="O573" s="10"/>
    </row>
    <row r="574" ht="15.75" customHeight="1">
      <c r="N574" s="10"/>
      <c r="O574" s="10"/>
    </row>
    <row r="575" ht="15.75" customHeight="1">
      <c r="N575" s="10"/>
      <c r="O575" s="10"/>
    </row>
    <row r="576" ht="15.75" customHeight="1">
      <c r="N576" s="10"/>
      <c r="O576" s="10"/>
    </row>
    <row r="577" ht="15.75" customHeight="1">
      <c r="N577" s="10"/>
      <c r="O577" s="10"/>
    </row>
    <row r="578" ht="15.75" customHeight="1">
      <c r="N578" s="10"/>
      <c r="O578" s="10"/>
    </row>
    <row r="579" ht="15.75" customHeight="1">
      <c r="N579" s="10"/>
      <c r="O579" s="10"/>
    </row>
    <row r="580" ht="15.75" customHeight="1">
      <c r="N580" s="10"/>
      <c r="O580" s="10"/>
    </row>
    <row r="581" ht="15.75" customHeight="1">
      <c r="N581" s="10"/>
      <c r="O581" s="10"/>
    </row>
    <row r="582" ht="15.75" customHeight="1">
      <c r="N582" s="10"/>
      <c r="O582" s="10"/>
    </row>
    <row r="583" ht="15.75" customHeight="1">
      <c r="N583" s="10"/>
      <c r="O583" s="10"/>
    </row>
    <row r="584" ht="15.75" customHeight="1">
      <c r="N584" s="10"/>
      <c r="O584" s="10"/>
    </row>
    <row r="585" ht="15.75" customHeight="1">
      <c r="N585" s="10"/>
      <c r="O585" s="10"/>
    </row>
    <row r="586" ht="15.75" customHeight="1">
      <c r="N586" s="10"/>
      <c r="O586" s="10"/>
    </row>
    <row r="587" ht="15.75" customHeight="1">
      <c r="N587" s="10"/>
      <c r="O587" s="10"/>
    </row>
    <row r="588" ht="15.75" customHeight="1">
      <c r="N588" s="10"/>
      <c r="O588" s="10"/>
    </row>
    <row r="589" ht="15.75" customHeight="1">
      <c r="N589" s="10"/>
      <c r="O589" s="10"/>
    </row>
    <row r="590" ht="15.75" customHeight="1">
      <c r="N590" s="10"/>
      <c r="O590" s="10"/>
    </row>
    <row r="591" ht="15.75" customHeight="1">
      <c r="N591" s="10"/>
      <c r="O591" s="10"/>
    </row>
    <row r="592" ht="15.75" customHeight="1">
      <c r="N592" s="10"/>
      <c r="O592" s="10"/>
    </row>
    <row r="593" ht="15.75" customHeight="1">
      <c r="N593" s="10"/>
      <c r="O593" s="10"/>
    </row>
    <row r="594" ht="15.75" customHeight="1">
      <c r="N594" s="10"/>
      <c r="O594" s="10"/>
    </row>
    <row r="595" ht="15.75" customHeight="1">
      <c r="N595" s="10"/>
      <c r="O595" s="10"/>
    </row>
    <row r="596" ht="15.75" customHeight="1">
      <c r="N596" s="10"/>
      <c r="O596" s="10"/>
    </row>
    <row r="597" ht="15.75" customHeight="1">
      <c r="N597" s="10"/>
      <c r="O597" s="10"/>
    </row>
    <row r="598" ht="15.75" customHeight="1">
      <c r="N598" s="10"/>
      <c r="O598" s="10"/>
    </row>
    <row r="599" ht="15.75" customHeight="1">
      <c r="N599" s="10"/>
      <c r="O599" s="10"/>
    </row>
    <row r="600" ht="15.75" customHeight="1">
      <c r="N600" s="10"/>
      <c r="O600" s="10"/>
    </row>
    <row r="601" ht="15.75" customHeight="1">
      <c r="N601" s="10"/>
      <c r="O601" s="10"/>
    </row>
    <row r="602" ht="15.75" customHeight="1">
      <c r="N602" s="10"/>
      <c r="O602" s="10"/>
    </row>
    <row r="603" ht="15.75" customHeight="1">
      <c r="N603" s="10"/>
      <c r="O603" s="10"/>
    </row>
    <row r="604" ht="15.75" customHeight="1">
      <c r="N604" s="10"/>
      <c r="O604" s="10"/>
    </row>
    <row r="605" ht="15.75" customHeight="1">
      <c r="N605" s="10"/>
      <c r="O605" s="10"/>
    </row>
    <row r="606" ht="15.75" customHeight="1">
      <c r="N606" s="10"/>
      <c r="O606" s="10"/>
    </row>
    <row r="607" ht="15.75" customHeight="1">
      <c r="N607" s="10"/>
      <c r="O607" s="10"/>
    </row>
    <row r="608" ht="15.75" customHeight="1">
      <c r="N608" s="10"/>
      <c r="O608" s="10"/>
    </row>
    <row r="609" ht="15.75" customHeight="1">
      <c r="N609" s="10"/>
      <c r="O609" s="10"/>
    </row>
    <row r="610" ht="15.75" customHeight="1">
      <c r="N610" s="10"/>
      <c r="O610" s="10"/>
    </row>
    <row r="611" ht="15.75" customHeight="1">
      <c r="N611" s="10"/>
      <c r="O611" s="10"/>
    </row>
    <row r="612" ht="15.75" customHeight="1">
      <c r="N612" s="10"/>
      <c r="O612" s="10"/>
    </row>
    <row r="613" ht="15.75" customHeight="1">
      <c r="N613" s="10"/>
      <c r="O613" s="10"/>
    </row>
    <row r="614" ht="15.75" customHeight="1">
      <c r="N614" s="10"/>
      <c r="O614" s="10"/>
    </row>
    <row r="615" ht="15.75" customHeight="1">
      <c r="N615" s="10"/>
      <c r="O615" s="10"/>
    </row>
    <row r="616" ht="15.75" customHeight="1">
      <c r="N616" s="10"/>
      <c r="O616" s="10"/>
    </row>
    <row r="617" ht="15.75" customHeight="1">
      <c r="N617" s="10"/>
      <c r="O617" s="10"/>
    </row>
    <row r="618" ht="15.75" customHeight="1">
      <c r="N618" s="10"/>
      <c r="O618" s="10"/>
    </row>
    <row r="619" ht="15.75" customHeight="1">
      <c r="N619" s="10"/>
      <c r="O619" s="10"/>
    </row>
    <row r="620" ht="15.75" customHeight="1">
      <c r="N620" s="10"/>
      <c r="O620" s="10"/>
    </row>
    <row r="621" ht="15.75" customHeight="1">
      <c r="N621" s="10"/>
      <c r="O621" s="10"/>
    </row>
    <row r="622" ht="15.75" customHeight="1">
      <c r="N622" s="10"/>
      <c r="O622" s="10"/>
    </row>
    <row r="623" ht="15.75" customHeight="1">
      <c r="N623" s="10"/>
      <c r="O623" s="10"/>
    </row>
    <row r="624" ht="15.75" customHeight="1">
      <c r="N624" s="10"/>
      <c r="O624" s="10"/>
    </row>
    <row r="625" ht="15.75" customHeight="1">
      <c r="N625" s="10"/>
      <c r="O625" s="10"/>
    </row>
    <row r="626" ht="15.75" customHeight="1">
      <c r="N626" s="10"/>
      <c r="O626" s="10"/>
    </row>
    <row r="627" ht="15.75" customHeight="1">
      <c r="N627" s="10"/>
      <c r="O627" s="10"/>
    </row>
    <row r="628" ht="15.75" customHeight="1">
      <c r="N628" s="10"/>
      <c r="O628" s="10"/>
    </row>
    <row r="629" ht="15.75" customHeight="1">
      <c r="N629" s="10"/>
      <c r="O629" s="10"/>
    </row>
    <row r="630" ht="15.75" customHeight="1">
      <c r="N630" s="10"/>
      <c r="O630" s="10"/>
    </row>
    <row r="631" ht="15.75" customHeight="1">
      <c r="N631" s="10"/>
      <c r="O631" s="10"/>
    </row>
    <row r="632" ht="15.75" customHeight="1">
      <c r="N632" s="10"/>
      <c r="O632" s="10"/>
    </row>
    <row r="633" ht="15.75" customHeight="1">
      <c r="N633" s="10"/>
      <c r="O633" s="10"/>
    </row>
    <row r="634" ht="15.75" customHeight="1">
      <c r="N634" s="10"/>
      <c r="O634" s="10"/>
    </row>
    <row r="635" ht="15.75" customHeight="1">
      <c r="N635" s="10"/>
      <c r="O635" s="10"/>
    </row>
    <row r="636" ht="15.75" customHeight="1">
      <c r="N636" s="10"/>
      <c r="O636" s="10"/>
    </row>
    <row r="637" ht="15.75" customHeight="1">
      <c r="N637" s="10"/>
      <c r="O637" s="10"/>
    </row>
    <row r="638" ht="15.75" customHeight="1">
      <c r="N638" s="10"/>
      <c r="O638" s="10"/>
    </row>
    <row r="639" ht="15.75" customHeight="1">
      <c r="N639" s="10"/>
      <c r="O639" s="10"/>
    </row>
    <row r="640" ht="15.75" customHeight="1">
      <c r="N640" s="10"/>
      <c r="O640" s="10"/>
    </row>
    <row r="641" ht="15.75" customHeight="1">
      <c r="N641" s="10"/>
      <c r="O641" s="10"/>
    </row>
    <row r="642" ht="15.75" customHeight="1">
      <c r="N642" s="10"/>
      <c r="O642" s="10"/>
    </row>
    <row r="643" ht="15.75" customHeight="1">
      <c r="N643" s="10"/>
      <c r="O643" s="10"/>
    </row>
    <row r="644" ht="15.75" customHeight="1">
      <c r="N644" s="10"/>
      <c r="O644" s="10"/>
    </row>
    <row r="645" ht="15.75" customHeight="1">
      <c r="N645" s="10"/>
      <c r="O645" s="10"/>
    </row>
    <row r="646" ht="15.75" customHeight="1">
      <c r="N646" s="10"/>
      <c r="O646" s="10"/>
    </row>
    <row r="647" ht="15.75" customHeight="1">
      <c r="N647" s="10"/>
      <c r="O647" s="10"/>
    </row>
    <row r="648" ht="15.75" customHeight="1">
      <c r="N648" s="10"/>
      <c r="O648" s="10"/>
    </row>
    <row r="649" ht="15.75" customHeight="1">
      <c r="N649" s="10"/>
      <c r="O649" s="10"/>
    </row>
    <row r="650" ht="15.75" customHeight="1">
      <c r="N650" s="10"/>
      <c r="O650" s="10"/>
    </row>
    <row r="651" ht="15.75" customHeight="1">
      <c r="N651" s="10"/>
      <c r="O651" s="10"/>
    </row>
    <row r="652" ht="15.75" customHeight="1">
      <c r="N652" s="10"/>
      <c r="O652" s="10"/>
    </row>
    <row r="653" ht="15.75" customHeight="1">
      <c r="N653" s="10"/>
      <c r="O653" s="10"/>
    </row>
    <row r="654" ht="15.75" customHeight="1">
      <c r="N654" s="10"/>
      <c r="O654" s="10"/>
    </row>
    <row r="655" ht="15.75" customHeight="1">
      <c r="N655" s="10"/>
      <c r="O655" s="10"/>
    </row>
    <row r="656" ht="15.75" customHeight="1">
      <c r="N656" s="10"/>
      <c r="O656" s="10"/>
    </row>
    <row r="657" ht="15.75" customHeight="1">
      <c r="N657" s="10"/>
      <c r="O657" s="10"/>
    </row>
    <row r="658" ht="15.75" customHeight="1">
      <c r="N658" s="10"/>
      <c r="O658" s="10"/>
    </row>
    <row r="659" ht="15.75" customHeight="1">
      <c r="N659" s="10"/>
      <c r="O659" s="10"/>
    </row>
    <row r="660" ht="15.75" customHeight="1">
      <c r="N660" s="10"/>
      <c r="O660" s="10"/>
    </row>
    <row r="661" ht="15.75" customHeight="1">
      <c r="N661" s="10"/>
      <c r="O661" s="10"/>
    </row>
    <row r="662" ht="15.75" customHeight="1">
      <c r="N662" s="10"/>
      <c r="O662" s="10"/>
    </row>
    <row r="663" ht="15.75" customHeight="1">
      <c r="N663" s="10"/>
      <c r="O663" s="10"/>
    </row>
    <row r="664" ht="15.75" customHeight="1">
      <c r="N664" s="10"/>
      <c r="O664" s="10"/>
    </row>
    <row r="665" ht="15.75" customHeight="1">
      <c r="N665" s="10"/>
      <c r="O665" s="10"/>
    </row>
    <row r="666" ht="15.75" customHeight="1">
      <c r="N666" s="10"/>
      <c r="O666" s="10"/>
    </row>
    <row r="667" ht="15.75" customHeight="1">
      <c r="N667" s="10"/>
      <c r="O667" s="10"/>
    </row>
    <row r="668" ht="15.75" customHeight="1">
      <c r="N668" s="10"/>
      <c r="O668" s="10"/>
    </row>
    <row r="669" ht="15.75" customHeight="1">
      <c r="N669" s="10"/>
      <c r="O669" s="10"/>
    </row>
    <row r="670" ht="15.75" customHeight="1">
      <c r="N670" s="10"/>
      <c r="O670" s="10"/>
    </row>
    <row r="671" ht="15.75" customHeight="1">
      <c r="N671" s="10"/>
      <c r="O671" s="10"/>
    </row>
    <row r="672" ht="15.75" customHeight="1">
      <c r="N672" s="10"/>
      <c r="O672" s="10"/>
    </row>
    <row r="673" ht="15.75" customHeight="1">
      <c r="N673" s="10"/>
      <c r="O673" s="10"/>
    </row>
    <row r="674" ht="15.75" customHeight="1">
      <c r="N674" s="10"/>
      <c r="O674" s="10"/>
    </row>
    <row r="675" ht="15.75" customHeight="1">
      <c r="N675" s="10"/>
      <c r="O675" s="10"/>
    </row>
    <row r="676" ht="15.75" customHeight="1">
      <c r="N676" s="10"/>
      <c r="O676" s="10"/>
    </row>
    <row r="677" ht="15.75" customHeight="1">
      <c r="N677" s="10"/>
      <c r="O677" s="10"/>
    </row>
    <row r="678" ht="15.75" customHeight="1">
      <c r="N678" s="10"/>
      <c r="O678" s="10"/>
    </row>
    <row r="679" ht="15.75" customHeight="1">
      <c r="N679" s="10"/>
      <c r="O679" s="10"/>
    </row>
    <row r="680" ht="15.75" customHeight="1">
      <c r="N680" s="10"/>
      <c r="O680" s="10"/>
    </row>
    <row r="681" ht="15.75" customHeight="1">
      <c r="N681" s="10"/>
      <c r="O681" s="10"/>
    </row>
    <row r="682" ht="15.75" customHeight="1">
      <c r="N682" s="10"/>
      <c r="O682" s="10"/>
    </row>
    <row r="683" ht="15.75" customHeight="1">
      <c r="N683" s="10"/>
      <c r="O683" s="10"/>
    </row>
    <row r="684" ht="15.75" customHeight="1">
      <c r="N684" s="10"/>
      <c r="O684" s="10"/>
    </row>
    <row r="685" ht="15.75" customHeight="1">
      <c r="N685" s="10"/>
      <c r="O685" s="10"/>
    </row>
    <row r="686" ht="15.75" customHeight="1">
      <c r="N686" s="10"/>
      <c r="O686" s="10"/>
    </row>
    <row r="687" ht="15.75" customHeight="1">
      <c r="N687" s="10"/>
      <c r="O687" s="10"/>
    </row>
    <row r="688" ht="15.75" customHeight="1">
      <c r="N688" s="10"/>
      <c r="O688" s="10"/>
    </row>
    <row r="689" ht="15.75" customHeight="1">
      <c r="N689" s="10"/>
      <c r="O689" s="10"/>
    </row>
    <row r="690" ht="15.75" customHeight="1">
      <c r="N690" s="10"/>
      <c r="O690" s="10"/>
    </row>
    <row r="691" ht="15.75" customHeight="1">
      <c r="N691" s="10"/>
      <c r="O691" s="10"/>
    </row>
    <row r="692" ht="15.75" customHeight="1">
      <c r="N692" s="10"/>
      <c r="O692" s="10"/>
    </row>
    <row r="693" ht="15.75" customHeight="1">
      <c r="N693" s="10"/>
      <c r="O693" s="10"/>
    </row>
    <row r="694" ht="15.75" customHeight="1">
      <c r="N694" s="10"/>
      <c r="O694" s="10"/>
    </row>
    <row r="695" ht="15.75" customHeight="1">
      <c r="N695" s="10"/>
      <c r="O695" s="10"/>
    </row>
    <row r="696" ht="15.75" customHeight="1">
      <c r="N696" s="10"/>
      <c r="O696" s="10"/>
    </row>
    <row r="697" ht="15.75" customHeight="1">
      <c r="N697" s="10"/>
      <c r="O697" s="10"/>
    </row>
    <row r="698" ht="15.75" customHeight="1">
      <c r="N698" s="10"/>
      <c r="O698" s="10"/>
    </row>
    <row r="699" ht="15.75" customHeight="1">
      <c r="N699" s="10"/>
      <c r="O699" s="10"/>
    </row>
    <row r="700" ht="15.75" customHeight="1">
      <c r="N700" s="10"/>
      <c r="O700" s="10"/>
    </row>
    <row r="701" ht="15.75" customHeight="1">
      <c r="N701" s="10"/>
      <c r="O701" s="10"/>
    </row>
    <row r="702" ht="15.75" customHeight="1">
      <c r="N702" s="10"/>
      <c r="O702" s="10"/>
    </row>
    <row r="703" ht="15.75" customHeight="1">
      <c r="N703" s="10"/>
      <c r="O703" s="10"/>
    </row>
    <row r="704" ht="15.75" customHeight="1">
      <c r="N704" s="10"/>
      <c r="O704" s="10"/>
    </row>
    <row r="705" ht="15.75" customHeight="1">
      <c r="N705" s="10"/>
      <c r="O705" s="10"/>
    </row>
    <row r="706" ht="15.75" customHeight="1">
      <c r="N706" s="10"/>
      <c r="O706" s="10"/>
    </row>
    <row r="707" ht="15.75" customHeight="1">
      <c r="N707" s="10"/>
      <c r="O707" s="10"/>
    </row>
    <row r="708" ht="15.75" customHeight="1">
      <c r="N708" s="10"/>
      <c r="O708" s="10"/>
    </row>
    <row r="709" ht="15.75" customHeight="1">
      <c r="N709" s="10"/>
      <c r="O709" s="10"/>
    </row>
    <row r="710" ht="15.75" customHeight="1">
      <c r="N710" s="10"/>
      <c r="O710" s="10"/>
    </row>
    <row r="711" ht="15.75" customHeight="1">
      <c r="N711" s="10"/>
      <c r="O711" s="10"/>
    </row>
    <row r="712" ht="15.75" customHeight="1">
      <c r="N712" s="10"/>
      <c r="O712" s="10"/>
    </row>
    <row r="713" ht="15.75" customHeight="1">
      <c r="N713" s="10"/>
      <c r="O713" s="10"/>
    </row>
    <row r="714" ht="15.75" customHeight="1">
      <c r="N714" s="10"/>
      <c r="O714" s="10"/>
    </row>
    <row r="715" ht="15.75" customHeight="1">
      <c r="N715" s="10"/>
      <c r="O715" s="10"/>
    </row>
    <row r="716" ht="15.75" customHeight="1">
      <c r="N716" s="10"/>
      <c r="O716" s="10"/>
    </row>
    <row r="717" ht="15.75" customHeight="1">
      <c r="N717" s="10"/>
      <c r="O717" s="10"/>
    </row>
    <row r="718" ht="15.75" customHeight="1">
      <c r="N718" s="10"/>
      <c r="O718" s="10"/>
    </row>
    <row r="719" ht="15.75" customHeight="1">
      <c r="N719" s="10"/>
      <c r="O719" s="10"/>
    </row>
    <row r="720" ht="15.75" customHeight="1">
      <c r="N720" s="10"/>
      <c r="O720" s="10"/>
    </row>
    <row r="721" ht="15.75" customHeight="1">
      <c r="N721" s="10"/>
      <c r="O721" s="10"/>
    </row>
    <row r="722" ht="15.75" customHeight="1">
      <c r="N722" s="10"/>
      <c r="O722" s="10"/>
    </row>
    <row r="723" ht="15.75" customHeight="1">
      <c r="N723" s="10"/>
      <c r="O723" s="10"/>
    </row>
    <row r="724" ht="15.75" customHeight="1">
      <c r="N724" s="10"/>
      <c r="O724" s="10"/>
    </row>
    <row r="725" ht="15.75" customHeight="1">
      <c r="N725" s="10"/>
      <c r="O725" s="10"/>
    </row>
    <row r="726" ht="15.75" customHeight="1">
      <c r="N726" s="10"/>
      <c r="O726" s="10"/>
    </row>
    <row r="727" ht="15.75" customHeight="1">
      <c r="N727" s="10"/>
      <c r="O727" s="10"/>
    </row>
    <row r="728" ht="15.75" customHeight="1">
      <c r="N728" s="10"/>
      <c r="O728" s="10"/>
    </row>
    <row r="729" ht="15.75" customHeight="1">
      <c r="N729" s="10"/>
      <c r="O729" s="10"/>
    </row>
    <row r="730" ht="15.75" customHeight="1">
      <c r="N730" s="10"/>
      <c r="O730" s="10"/>
    </row>
    <row r="731" ht="15.75" customHeight="1">
      <c r="N731" s="10"/>
      <c r="O731" s="10"/>
    </row>
    <row r="732" ht="15.75" customHeight="1">
      <c r="N732" s="10"/>
      <c r="O732" s="10"/>
    </row>
    <row r="733" ht="15.75" customHeight="1">
      <c r="N733" s="10"/>
      <c r="O733" s="10"/>
    </row>
    <row r="734" ht="15.75" customHeight="1">
      <c r="N734" s="10"/>
      <c r="O734" s="10"/>
    </row>
    <row r="735" ht="15.75" customHeight="1">
      <c r="N735" s="10"/>
      <c r="O735" s="10"/>
    </row>
    <row r="736" ht="15.75" customHeight="1">
      <c r="N736" s="10"/>
      <c r="O736" s="10"/>
    </row>
    <row r="737" ht="15.75" customHeight="1">
      <c r="N737" s="10"/>
      <c r="O737" s="10"/>
    </row>
    <row r="738" ht="15.75" customHeight="1">
      <c r="N738" s="10"/>
      <c r="O738" s="10"/>
    </row>
    <row r="739" ht="15.75" customHeight="1">
      <c r="N739" s="10"/>
      <c r="O739" s="10"/>
    </row>
    <row r="740" ht="15.75" customHeight="1">
      <c r="N740" s="10"/>
      <c r="O740" s="10"/>
    </row>
    <row r="741" ht="15.75" customHeight="1">
      <c r="N741" s="10"/>
      <c r="O741" s="10"/>
    </row>
    <row r="742" ht="15.75" customHeight="1">
      <c r="N742" s="10"/>
      <c r="O742" s="10"/>
    </row>
    <row r="743" ht="15.75" customHeight="1">
      <c r="N743" s="10"/>
      <c r="O743" s="10"/>
    </row>
    <row r="744" ht="15.75" customHeight="1">
      <c r="N744" s="10"/>
      <c r="O744" s="10"/>
    </row>
    <row r="745" ht="15.75" customHeight="1">
      <c r="N745" s="10"/>
      <c r="O745" s="10"/>
    </row>
    <row r="746" ht="15.75" customHeight="1">
      <c r="N746" s="10"/>
      <c r="O746" s="10"/>
    </row>
    <row r="747" ht="15.75" customHeight="1">
      <c r="N747" s="10"/>
      <c r="O747" s="10"/>
    </row>
    <row r="748" ht="15.75" customHeight="1">
      <c r="N748" s="10"/>
      <c r="O748" s="10"/>
    </row>
    <row r="749" ht="15.75" customHeight="1">
      <c r="N749" s="10"/>
      <c r="O749" s="10"/>
    </row>
    <row r="750" ht="15.75" customHeight="1">
      <c r="N750" s="10"/>
      <c r="O750" s="10"/>
    </row>
    <row r="751" ht="15.75" customHeight="1">
      <c r="N751" s="10"/>
      <c r="O751" s="10"/>
    </row>
    <row r="752" ht="15.75" customHeight="1">
      <c r="N752" s="10"/>
      <c r="O752" s="10"/>
    </row>
    <row r="753" ht="15.75" customHeight="1">
      <c r="N753" s="10"/>
      <c r="O753" s="10"/>
    </row>
    <row r="754" ht="15.75" customHeight="1">
      <c r="N754" s="10"/>
      <c r="O754" s="10"/>
    </row>
    <row r="755" ht="15.75" customHeight="1">
      <c r="N755" s="10"/>
      <c r="O755" s="10"/>
    </row>
    <row r="756" ht="15.75" customHeight="1">
      <c r="N756" s="10"/>
      <c r="O756" s="10"/>
    </row>
    <row r="757" ht="15.75" customHeight="1">
      <c r="N757" s="10"/>
      <c r="O757" s="10"/>
    </row>
    <row r="758" ht="15.75" customHeight="1">
      <c r="N758" s="10"/>
      <c r="O758" s="10"/>
    </row>
    <row r="759" ht="15.75" customHeight="1">
      <c r="N759" s="10"/>
      <c r="O759" s="10"/>
    </row>
    <row r="760" ht="15.75" customHeight="1">
      <c r="N760" s="10"/>
      <c r="O760" s="10"/>
    </row>
    <row r="761" ht="15.75" customHeight="1">
      <c r="N761" s="10"/>
      <c r="O761" s="10"/>
    </row>
    <row r="762" ht="15.75" customHeight="1">
      <c r="N762" s="10"/>
      <c r="O762" s="10"/>
    </row>
    <row r="763" ht="15.75" customHeight="1">
      <c r="N763" s="10"/>
      <c r="O763" s="10"/>
    </row>
    <row r="764" ht="15.75" customHeight="1">
      <c r="N764" s="10"/>
      <c r="O764" s="10"/>
    </row>
    <row r="765" ht="15.75" customHeight="1">
      <c r="N765" s="10"/>
      <c r="O765" s="10"/>
    </row>
    <row r="766" ht="15.75" customHeight="1">
      <c r="N766" s="10"/>
      <c r="O766" s="10"/>
    </row>
    <row r="767" ht="15.75" customHeight="1">
      <c r="N767" s="10"/>
      <c r="O767" s="10"/>
    </row>
    <row r="768" ht="15.75" customHeight="1">
      <c r="N768" s="10"/>
      <c r="O768" s="10"/>
    </row>
    <row r="769" ht="15.75" customHeight="1">
      <c r="N769" s="10"/>
      <c r="O769" s="10"/>
    </row>
    <row r="770" ht="15.75" customHeight="1">
      <c r="N770" s="10"/>
      <c r="O770" s="10"/>
    </row>
    <row r="771" ht="15.75" customHeight="1">
      <c r="N771" s="10"/>
      <c r="O771" s="10"/>
    </row>
    <row r="772" ht="15.75" customHeight="1">
      <c r="N772" s="10"/>
      <c r="O772" s="10"/>
    </row>
    <row r="773" ht="15.75" customHeight="1">
      <c r="N773" s="10"/>
      <c r="O773" s="10"/>
    </row>
    <row r="774" ht="15.75" customHeight="1">
      <c r="N774" s="10"/>
      <c r="O774" s="10"/>
    </row>
    <row r="775" ht="15.75" customHeight="1">
      <c r="N775" s="10"/>
      <c r="O775" s="10"/>
    </row>
    <row r="776" ht="15.75" customHeight="1">
      <c r="N776" s="10"/>
      <c r="O776" s="10"/>
    </row>
    <row r="777" ht="15.75" customHeight="1">
      <c r="N777" s="10"/>
      <c r="O777" s="10"/>
    </row>
    <row r="778" ht="15.75" customHeight="1">
      <c r="N778" s="10"/>
      <c r="O778" s="10"/>
    </row>
    <row r="779" ht="15.75" customHeight="1">
      <c r="N779" s="10"/>
      <c r="O779" s="10"/>
    </row>
    <row r="780" ht="15.75" customHeight="1">
      <c r="N780" s="10"/>
      <c r="O780" s="10"/>
    </row>
    <row r="781" ht="15.75" customHeight="1">
      <c r="N781" s="10"/>
      <c r="O781" s="10"/>
    </row>
    <row r="782" ht="15.75" customHeight="1">
      <c r="N782" s="10"/>
      <c r="O782" s="10"/>
    </row>
    <row r="783" ht="15.75" customHeight="1">
      <c r="N783" s="10"/>
      <c r="O783" s="10"/>
    </row>
    <row r="784" ht="15.75" customHeight="1">
      <c r="N784" s="10"/>
      <c r="O784" s="10"/>
    </row>
    <row r="785" ht="15.75" customHeight="1">
      <c r="N785" s="10"/>
      <c r="O785" s="10"/>
    </row>
    <row r="786" ht="15.75" customHeight="1">
      <c r="N786" s="10"/>
      <c r="O786" s="10"/>
    </row>
    <row r="787" ht="15.75" customHeight="1">
      <c r="N787" s="10"/>
      <c r="O787" s="10"/>
    </row>
    <row r="788" ht="15.75" customHeight="1">
      <c r="N788" s="10"/>
      <c r="O788" s="10"/>
    </row>
    <row r="789" ht="15.75" customHeight="1">
      <c r="N789" s="10"/>
      <c r="O789" s="10"/>
    </row>
    <row r="790" ht="15.75" customHeight="1">
      <c r="N790" s="10"/>
      <c r="O790" s="10"/>
    </row>
    <row r="791" ht="15.75" customHeight="1">
      <c r="N791" s="10"/>
      <c r="O791" s="10"/>
    </row>
    <row r="792" ht="15.75" customHeight="1">
      <c r="N792" s="10"/>
      <c r="O792" s="10"/>
    </row>
    <row r="793" ht="15.75" customHeight="1">
      <c r="N793" s="10"/>
      <c r="O793" s="10"/>
    </row>
    <row r="794" ht="15.75" customHeight="1">
      <c r="N794" s="10"/>
      <c r="O794" s="10"/>
    </row>
    <row r="795" ht="15.75" customHeight="1">
      <c r="N795" s="10"/>
      <c r="O795" s="10"/>
    </row>
    <row r="796" ht="15.75" customHeight="1">
      <c r="N796" s="10"/>
      <c r="O796" s="10"/>
    </row>
    <row r="797" ht="15.75" customHeight="1">
      <c r="N797" s="10"/>
      <c r="O797" s="10"/>
    </row>
    <row r="798" ht="15.75" customHeight="1">
      <c r="N798" s="10"/>
      <c r="O798" s="10"/>
    </row>
    <row r="799" ht="15.75" customHeight="1">
      <c r="N799" s="10"/>
      <c r="O799" s="10"/>
    </row>
    <row r="800" ht="15.75" customHeight="1">
      <c r="N800" s="10"/>
      <c r="O800" s="10"/>
    </row>
    <row r="801" ht="15.75" customHeight="1">
      <c r="N801" s="10"/>
      <c r="O801" s="10"/>
    </row>
    <row r="802" ht="15.75" customHeight="1">
      <c r="N802" s="10"/>
      <c r="O802" s="10"/>
    </row>
    <row r="803" ht="15.75" customHeight="1">
      <c r="N803" s="10"/>
      <c r="O803" s="10"/>
    </row>
    <row r="804" ht="15.75" customHeight="1">
      <c r="N804" s="10"/>
      <c r="O804" s="10"/>
    </row>
    <row r="805" ht="15.75" customHeight="1">
      <c r="N805" s="10"/>
      <c r="O805" s="10"/>
    </row>
    <row r="806" ht="15.75" customHeight="1">
      <c r="N806" s="10"/>
      <c r="O806" s="10"/>
    </row>
    <row r="807" ht="15.75" customHeight="1">
      <c r="N807" s="10"/>
      <c r="O807" s="10"/>
    </row>
    <row r="808" ht="15.75" customHeight="1">
      <c r="N808" s="10"/>
      <c r="O808" s="10"/>
    </row>
    <row r="809" ht="15.75" customHeight="1">
      <c r="N809" s="10"/>
      <c r="O809" s="10"/>
    </row>
    <row r="810" ht="15.75" customHeight="1">
      <c r="N810" s="10"/>
      <c r="O810" s="10"/>
    </row>
    <row r="811" ht="15.75" customHeight="1">
      <c r="N811" s="10"/>
      <c r="O811" s="10"/>
    </row>
    <row r="812" ht="15.75" customHeight="1">
      <c r="N812" s="10"/>
      <c r="O812" s="10"/>
    </row>
    <row r="813" ht="15.75" customHeight="1">
      <c r="N813" s="10"/>
      <c r="O813" s="10"/>
    </row>
    <row r="814" ht="15.75" customHeight="1">
      <c r="N814" s="10"/>
      <c r="O814" s="10"/>
    </row>
    <row r="815" ht="15.75" customHeight="1">
      <c r="N815" s="10"/>
      <c r="O815" s="10"/>
    </row>
    <row r="816" ht="15.75" customHeight="1">
      <c r="N816" s="10"/>
      <c r="O816" s="10"/>
    </row>
    <row r="817" ht="15.75" customHeight="1">
      <c r="N817" s="10"/>
      <c r="O817" s="10"/>
    </row>
    <row r="818" ht="15.75" customHeight="1">
      <c r="N818" s="10"/>
      <c r="O818" s="10"/>
    </row>
    <row r="819" ht="15.75" customHeight="1">
      <c r="N819" s="10"/>
      <c r="O819" s="10"/>
    </row>
    <row r="820" ht="15.75" customHeight="1">
      <c r="N820" s="10"/>
      <c r="O820" s="10"/>
    </row>
    <row r="821" ht="15.75" customHeight="1">
      <c r="N821" s="10"/>
      <c r="O821" s="10"/>
    </row>
    <row r="822" ht="15.75" customHeight="1">
      <c r="N822" s="10"/>
      <c r="O822" s="10"/>
    </row>
    <row r="823" ht="15.75" customHeight="1">
      <c r="N823" s="10"/>
      <c r="O823" s="10"/>
    </row>
    <row r="824" ht="15.75" customHeight="1">
      <c r="N824" s="10"/>
      <c r="O824" s="10"/>
    </row>
    <row r="825" ht="15.75" customHeight="1">
      <c r="N825" s="10"/>
      <c r="O825" s="10"/>
    </row>
    <row r="826" ht="15.75" customHeight="1">
      <c r="N826" s="10"/>
      <c r="O826" s="10"/>
    </row>
    <row r="827" ht="15.75" customHeight="1">
      <c r="N827" s="10"/>
      <c r="O827" s="10"/>
    </row>
    <row r="828" ht="15.75" customHeight="1">
      <c r="N828" s="10"/>
      <c r="O828" s="10"/>
    </row>
    <row r="829" ht="15.75" customHeight="1">
      <c r="N829" s="10"/>
      <c r="O829" s="10"/>
    </row>
    <row r="830" ht="15.75" customHeight="1">
      <c r="N830" s="10"/>
      <c r="O830" s="10"/>
    </row>
    <row r="831" ht="15.75" customHeight="1">
      <c r="N831" s="10"/>
      <c r="O831" s="10"/>
    </row>
    <row r="832" ht="15.75" customHeight="1">
      <c r="N832" s="10"/>
      <c r="O832" s="10"/>
    </row>
    <row r="833" ht="15.75" customHeight="1">
      <c r="N833" s="10"/>
      <c r="O833" s="10"/>
    </row>
    <row r="834" ht="15.75" customHeight="1">
      <c r="N834" s="10"/>
      <c r="O834" s="10"/>
    </row>
    <row r="835" ht="15.75" customHeight="1">
      <c r="N835" s="10"/>
      <c r="O835" s="10"/>
    </row>
    <row r="836" ht="15.75" customHeight="1">
      <c r="N836" s="10"/>
      <c r="O836" s="10"/>
    </row>
    <row r="837" ht="15.75" customHeight="1">
      <c r="N837" s="10"/>
      <c r="O837" s="10"/>
    </row>
    <row r="838" ht="15.75" customHeight="1">
      <c r="N838" s="10"/>
      <c r="O838" s="10"/>
    </row>
    <row r="839" ht="15.75" customHeight="1">
      <c r="N839" s="10"/>
      <c r="O839" s="10"/>
    </row>
    <row r="840" ht="15.75" customHeight="1">
      <c r="N840" s="10"/>
      <c r="O840" s="10"/>
    </row>
    <row r="841" ht="15.75" customHeight="1">
      <c r="N841" s="10"/>
      <c r="O841" s="10"/>
    </row>
    <row r="842" ht="15.75" customHeight="1">
      <c r="N842" s="10"/>
      <c r="O842" s="10"/>
    </row>
    <row r="843" ht="15.75" customHeight="1">
      <c r="N843" s="10"/>
      <c r="O843" s="10"/>
    </row>
    <row r="844" ht="15.75" customHeight="1">
      <c r="N844" s="10"/>
      <c r="O844" s="10"/>
    </row>
    <row r="845" ht="15.75" customHeight="1">
      <c r="N845" s="10"/>
      <c r="O845" s="10"/>
    </row>
    <row r="846" ht="15.75" customHeight="1">
      <c r="N846" s="10"/>
      <c r="O846" s="10"/>
    </row>
    <row r="847" ht="15.75" customHeight="1">
      <c r="N847" s="10"/>
      <c r="O847" s="10"/>
    </row>
    <row r="848" ht="15.75" customHeight="1">
      <c r="N848" s="10"/>
      <c r="O848" s="10"/>
    </row>
    <row r="849" ht="15.75" customHeight="1">
      <c r="N849" s="10"/>
      <c r="O849" s="10"/>
    </row>
    <row r="850" ht="15.75" customHeight="1">
      <c r="N850" s="10"/>
      <c r="O850" s="10"/>
    </row>
    <row r="851" ht="15.75" customHeight="1">
      <c r="N851" s="10"/>
      <c r="O851" s="10"/>
    </row>
    <row r="852" ht="15.75" customHeight="1">
      <c r="N852" s="10"/>
      <c r="O852" s="10"/>
    </row>
    <row r="853" ht="15.75" customHeight="1">
      <c r="N853" s="10"/>
      <c r="O853" s="10"/>
    </row>
    <row r="854" ht="15.75" customHeight="1">
      <c r="N854" s="10"/>
      <c r="O854" s="10"/>
    </row>
    <row r="855" ht="15.75" customHeight="1">
      <c r="N855" s="10"/>
      <c r="O855" s="10"/>
    </row>
    <row r="856" ht="15.75" customHeight="1">
      <c r="N856" s="10"/>
      <c r="O856" s="10"/>
    </row>
    <row r="857" ht="15.75" customHeight="1">
      <c r="N857" s="10"/>
      <c r="O857" s="10"/>
    </row>
    <row r="858" ht="15.75" customHeight="1">
      <c r="N858" s="10"/>
      <c r="O858" s="10"/>
    </row>
    <row r="859" ht="15.75" customHeight="1">
      <c r="N859" s="10"/>
      <c r="O859" s="10"/>
    </row>
    <row r="860" ht="15.75" customHeight="1">
      <c r="N860" s="10"/>
      <c r="O860" s="10"/>
    </row>
    <row r="861" ht="15.75" customHeight="1">
      <c r="N861" s="10"/>
      <c r="O861" s="10"/>
    </row>
    <row r="862" ht="15.75" customHeight="1">
      <c r="N862" s="10"/>
      <c r="O862" s="10"/>
    </row>
    <row r="863" ht="15.75" customHeight="1">
      <c r="N863" s="10"/>
      <c r="O863" s="10"/>
    </row>
    <row r="864" ht="15.75" customHeight="1">
      <c r="N864" s="10"/>
      <c r="O864" s="10"/>
    </row>
    <row r="865" ht="15.75" customHeight="1">
      <c r="N865" s="10"/>
      <c r="O865" s="10"/>
    </row>
    <row r="866" ht="15.75" customHeight="1">
      <c r="N866" s="10"/>
      <c r="O866" s="10"/>
    </row>
    <row r="867" ht="15.75" customHeight="1">
      <c r="N867" s="10"/>
      <c r="O867" s="10"/>
    </row>
    <row r="868" ht="15.75" customHeight="1">
      <c r="N868" s="10"/>
      <c r="O868" s="10"/>
    </row>
    <row r="869" ht="15.75" customHeight="1">
      <c r="N869" s="10"/>
      <c r="O869" s="10"/>
    </row>
    <row r="870" ht="15.75" customHeight="1">
      <c r="N870" s="10"/>
      <c r="O870" s="10"/>
    </row>
    <row r="871" ht="15.75" customHeight="1">
      <c r="N871" s="10"/>
      <c r="O871" s="10"/>
    </row>
    <row r="872" ht="15.75" customHeight="1">
      <c r="N872" s="10"/>
      <c r="O872" s="10"/>
    </row>
    <row r="873" ht="15.75" customHeight="1">
      <c r="N873" s="10"/>
      <c r="O873" s="10"/>
    </row>
    <row r="874" ht="15.75" customHeight="1">
      <c r="N874" s="10"/>
      <c r="O874" s="10"/>
    </row>
    <row r="875" ht="15.75" customHeight="1">
      <c r="N875" s="10"/>
      <c r="O875" s="10"/>
    </row>
    <row r="876" ht="15.75" customHeight="1">
      <c r="N876" s="10"/>
      <c r="O876" s="10"/>
    </row>
    <row r="877" ht="15.75" customHeight="1">
      <c r="N877" s="10"/>
      <c r="O877" s="10"/>
    </row>
    <row r="878" ht="15.75" customHeight="1">
      <c r="N878" s="10"/>
      <c r="O878" s="10"/>
    </row>
    <row r="879" ht="15.75" customHeight="1">
      <c r="N879" s="10"/>
      <c r="O879" s="10"/>
    </row>
    <row r="880" ht="15.75" customHeight="1">
      <c r="N880" s="10"/>
      <c r="O880" s="10"/>
    </row>
    <row r="881" ht="15.75" customHeight="1">
      <c r="N881" s="10"/>
      <c r="O881" s="10"/>
    </row>
    <row r="882" ht="15.75" customHeight="1">
      <c r="N882" s="10"/>
      <c r="O882" s="10"/>
    </row>
    <row r="883" ht="15.75" customHeight="1">
      <c r="N883" s="10"/>
      <c r="O883" s="10"/>
    </row>
    <row r="884" ht="15.75" customHeight="1">
      <c r="N884" s="10"/>
      <c r="O884" s="10"/>
    </row>
    <row r="885" ht="15.75" customHeight="1">
      <c r="N885" s="10"/>
      <c r="O885" s="10"/>
    </row>
    <row r="886" ht="15.75" customHeight="1">
      <c r="N886" s="10"/>
      <c r="O886" s="10"/>
    </row>
    <row r="887" ht="15.75" customHeight="1">
      <c r="N887" s="10"/>
      <c r="O887" s="10"/>
    </row>
    <row r="888" ht="15.75" customHeight="1">
      <c r="N888" s="10"/>
      <c r="O888" s="10"/>
    </row>
    <row r="889" ht="15.75" customHeight="1">
      <c r="N889" s="10"/>
      <c r="O889" s="10"/>
    </row>
    <row r="890" ht="15.75" customHeight="1">
      <c r="N890" s="10"/>
      <c r="O890" s="10"/>
    </row>
    <row r="891" ht="15.75" customHeight="1">
      <c r="N891" s="10"/>
      <c r="O891" s="10"/>
    </row>
    <row r="892" ht="15.75" customHeight="1">
      <c r="N892" s="10"/>
      <c r="O892" s="10"/>
    </row>
    <row r="893" ht="15.75" customHeight="1">
      <c r="N893" s="10"/>
      <c r="O893" s="10"/>
    </row>
    <row r="894" ht="15.75" customHeight="1">
      <c r="N894" s="10"/>
      <c r="O894" s="10"/>
    </row>
    <row r="895" ht="15.75" customHeight="1">
      <c r="N895" s="10"/>
      <c r="O895" s="10"/>
    </row>
    <row r="896" ht="15.75" customHeight="1">
      <c r="N896" s="10"/>
      <c r="O896" s="10"/>
    </row>
    <row r="897" ht="15.75" customHeight="1">
      <c r="N897" s="10"/>
      <c r="O897" s="10"/>
    </row>
    <row r="898" ht="15.75" customHeight="1">
      <c r="N898" s="10"/>
      <c r="O898" s="10"/>
    </row>
    <row r="899" ht="15.75" customHeight="1">
      <c r="N899" s="10"/>
      <c r="O899" s="10"/>
    </row>
    <row r="900" ht="15.75" customHeight="1">
      <c r="N900" s="10"/>
      <c r="O900" s="10"/>
    </row>
    <row r="901" ht="15.75" customHeight="1">
      <c r="N901" s="10"/>
      <c r="O901" s="10"/>
    </row>
    <row r="902" ht="15.75" customHeight="1">
      <c r="N902" s="10"/>
      <c r="O902" s="10"/>
    </row>
    <row r="903" ht="15.75" customHeight="1">
      <c r="N903" s="10"/>
      <c r="O903" s="10"/>
    </row>
    <row r="904" ht="15.75" customHeight="1">
      <c r="N904" s="10"/>
      <c r="O904" s="10"/>
    </row>
    <row r="905" ht="15.75" customHeight="1">
      <c r="N905" s="10"/>
      <c r="O905" s="10"/>
    </row>
    <row r="906" ht="15.75" customHeight="1">
      <c r="N906" s="10"/>
      <c r="O906" s="10"/>
    </row>
    <row r="907" ht="15.75" customHeight="1">
      <c r="N907" s="10"/>
      <c r="O907" s="10"/>
    </row>
    <row r="908" ht="15.75" customHeight="1">
      <c r="N908" s="10"/>
      <c r="O908" s="10"/>
    </row>
    <row r="909" ht="15.75" customHeight="1">
      <c r="N909" s="10"/>
      <c r="O909" s="10"/>
    </row>
    <row r="910" ht="15.75" customHeight="1">
      <c r="N910" s="10"/>
      <c r="O910" s="10"/>
    </row>
    <row r="911" ht="15.75" customHeight="1">
      <c r="N911" s="10"/>
      <c r="O911" s="10"/>
    </row>
    <row r="912" ht="15.75" customHeight="1">
      <c r="N912" s="10"/>
      <c r="O912" s="10"/>
    </row>
    <row r="913" ht="15.75" customHeight="1">
      <c r="N913" s="10"/>
      <c r="O913" s="10"/>
    </row>
    <row r="914" ht="15.75" customHeight="1">
      <c r="N914" s="10"/>
      <c r="O914" s="10"/>
    </row>
    <row r="915" ht="15.75" customHeight="1">
      <c r="N915" s="10"/>
      <c r="O915" s="10"/>
    </row>
    <row r="916" ht="15.75" customHeight="1">
      <c r="N916" s="10"/>
      <c r="O916" s="10"/>
    </row>
    <row r="917" ht="15.75" customHeight="1">
      <c r="N917" s="10"/>
      <c r="O917" s="10"/>
    </row>
    <row r="918" ht="15.75" customHeight="1">
      <c r="N918" s="10"/>
      <c r="O918" s="10"/>
    </row>
    <row r="919" ht="15.75" customHeight="1">
      <c r="N919" s="10"/>
      <c r="O919" s="10"/>
    </row>
    <row r="920" ht="15.75" customHeight="1">
      <c r="N920" s="10"/>
      <c r="O920" s="10"/>
    </row>
    <row r="921" ht="15.75" customHeight="1">
      <c r="N921" s="10"/>
      <c r="O921" s="10"/>
    </row>
    <row r="922" ht="15.75" customHeight="1">
      <c r="N922" s="10"/>
      <c r="O922" s="10"/>
    </row>
    <row r="923" ht="15.75" customHeight="1">
      <c r="N923" s="10"/>
      <c r="O923" s="10"/>
    </row>
    <row r="924" ht="15.75" customHeight="1">
      <c r="N924" s="10"/>
      <c r="O924" s="10"/>
    </row>
    <row r="925" ht="15.75" customHeight="1">
      <c r="N925" s="10"/>
      <c r="O925" s="10"/>
    </row>
    <row r="926" ht="15.75" customHeight="1">
      <c r="N926" s="10"/>
      <c r="O926" s="10"/>
    </row>
    <row r="927" ht="15.75" customHeight="1">
      <c r="N927" s="10"/>
      <c r="O927" s="10"/>
    </row>
    <row r="928" ht="15.75" customHeight="1">
      <c r="N928" s="10"/>
      <c r="O928" s="10"/>
    </row>
    <row r="929" ht="15.75" customHeight="1">
      <c r="N929" s="10"/>
      <c r="O929" s="10"/>
    </row>
    <row r="930" ht="15.75" customHeight="1">
      <c r="N930" s="10"/>
      <c r="O930" s="10"/>
    </row>
    <row r="931" ht="15.75" customHeight="1">
      <c r="N931" s="10"/>
      <c r="O931" s="10"/>
    </row>
    <row r="932" ht="15.75" customHeight="1">
      <c r="N932" s="10"/>
      <c r="O932" s="10"/>
    </row>
    <row r="933" ht="15.75" customHeight="1">
      <c r="N933" s="10"/>
      <c r="O933" s="10"/>
    </row>
    <row r="934" ht="15.75" customHeight="1">
      <c r="N934" s="10"/>
      <c r="O934" s="10"/>
    </row>
    <row r="935" ht="15.75" customHeight="1">
      <c r="N935" s="10"/>
      <c r="O935" s="10"/>
    </row>
    <row r="936" ht="15.75" customHeight="1">
      <c r="N936" s="10"/>
      <c r="O936" s="10"/>
    </row>
    <row r="937" ht="15.75" customHeight="1">
      <c r="N937" s="10"/>
      <c r="O937" s="10"/>
    </row>
    <row r="938" ht="15.75" customHeight="1">
      <c r="N938" s="10"/>
      <c r="O938" s="10"/>
    </row>
    <row r="939" ht="15.75" customHeight="1">
      <c r="N939" s="10"/>
      <c r="O939" s="10"/>
    </row>
    <row r="940" ht="15.75" customHeight="1">
      <c r="N940" s="10"/>
      <c r="O940" s="10"/>
    </row>
    <row r="941" ht="15.75" customHeight="1">
      <c r="N941" s="10"/>
      <c r="O941" s="10"/>
    </row>
    <row r="942" ht="15.75" customHeight="1">
      <c r="N942" s="10"/>
      <c r="O942" s="10"/>
    </row>
    <row r="943" ht="15.75" customHeight="1">
      <c r="N943" s="10"/>
      <c r="O943" s="10"/>
    </row>
    <row r="944" ht="15.75" customHeight="1">
      <c r="N944" s="10"/>
      <c r="O944" s="10"/>
    </row>
    <row r="945" ht="15.75" customHeight="1">
      <c r="N945" s="10"/>
      <c r="O945" s="10"/>
    </row>
    <row r="946" ht="15.75" customHeight="1">
      <c r="N946" s="10"/>
      <c r="O946" s="10"/>
    </row>
    <row r="947" ht="15.75" customHeight="1">
      <c r="N947" s="10"/>
      <c r="O947" s="10"/>
    </row>
    <row r="948" ht="15.75" customHeight="1">
      <c r="N948" s="10"/>
      <c r="O948" s="10"/>
    </row>
    <row r="949" ht="15.75" customHeight="1">
      <c r="N949" s="10"/>
      <c r="O949" s="10"/>
    </row>
    <row r="950" ht="15.75" customHeight="1">
      <c r="N950" s="10"/>
      <c r="O950" s="10"/>
    </row>
    <row r="951" ht="15.75" customHeight="1">
      <c r="N951" s="10"/>
      <c r="O951" s="10"/>
    </row>
    <row r="952" ht="15.75" customHeight="1">
      <c r="N952" s="10"/>
      <c r="O952" s="10"/>
    </row>
    <row r="953" ht="15.75" customHeight="1">
      <c r="N953" s="10"/>
      <c r="O953" s="10"/>
    </row>
    <row r="954" ht="15.75" customHeight="1">
      <c r="N954" s="10"/>
      <c r="O954" s="10"/>
    </row>
    <row r="955" ht="15.75" customHeight="1">
      <c r="N955" s="10"/>
      <c r="O955" s="10"/>
    </row>
    <row r="956" ht="15.75" customHeight="1">
      <c r="N956" s="10"/>
      <c r="O956" s="10"/>
    </row>
    <row r="957" ht="15.75" customHeight="1">
      <c r="N957" s="10"/>
      <c r="O957" s="10"/>
    </row>
    <row r="958" ht="15.75" customHeight="1">
      <c r="N958" s="10"/>
      <c r="O958" s="10"/>
    </row>
    <row r="959" ht="15.75" customHeight="1">
      <c r="N959" s="10"/>
      <c r="O959" s="10"/>
    </row>
    <row r="960" ht="15.75" customHeight="1">
      <c r="N960" s="10"/>
      <c r="O960" s="10"/>
    </row>
    <row r="961" ht="15.75" customHeight="1">
      <c r="N961" s="10"/>
      <c r="O961" s="10"/>
    </row>
    <row r="962" ht="15.75" customHeight="1">
      <c r="N962" s="10"/>
      <c r="O962" s="10"/>
    </row>
    <row r="963" ht="15.75" customHeight="1">
      <c r="N963" s="10"/>
      <c r="O963" s="10"/>
    </row>
    <row r="964" ht="15.75" customHeight="1">
      <c r="N964" s="10"/>
      <c r="O964" s="10"/>
    </row>
    <row r="965" ht="15.75" customHeight="1">
      <c r="N965" s="10"/>
      <c r="O965" s="10"/>
    </row>
    <row r="966" ht="15.75" customHeight="1">
      <c r="N966" s="10"/>
      <c r="O966" s="10"/>
    </row>
    <row r="967" ht="15.75" customHeight="1">
      <c r="N967" s="10"/>
      <c r="O967" s="10"/>
    </row>
    <row r="968" ht="15.75" customHeight="1">
      <c r="N968" s="10"/>
      <c r="O968" s="10"/>
    </row>
    <row r="969" ht="15.75" customHeight="1">
      <c r="N969" s="10"/>
      <c r="O969" s="10"/>
    </row>
    <row r="970" ht="15.75" customHeight="1">
      <c r="N970" s="10"/>
      <c r="O970" s="10"/>
    </row>
    <row r="971" ht="15.75" customHeight="1">
      <c r="N971" s="10"/>
      <c r="O971" s="10"/>
    </row>
    <row r="972" ht="15.75" customHeight="1">
      <c r="N972" s="10"/>
      <c r="O972" s="10"/>
    </row>
    <row r="973" ht="15.75" customHeight="1">
      <c r="N973" s="10"/>
      <c r="O973" s="10"/>
    </row>
    <row r="974" ht="15.75" customHeight="1">
      <c r="N974" s="10"/>
      <c r="O974" s="10"/>
    </row>
    <row r="975" ht="15.75" customHeight="1">
      <c r="N975" s="10"/>
      <c r="O975" s="10"/>
    </row>
    <row r="976" ht="15.75" customHeight="1">
      <c r="N976" s="10"/>
      <c r="O976" s="10"/>
    </row>
    <row r="977" ht="15.75" customHeight="1">
      <c r="N977" s="10"/>
      <c r="O977" s="10"/>
    </row>
    <row r="978" ht="15.75" customHeight="1">
      <c r="N978" s="10"/>
      <c r="O978" s="10"/>
    </row>
    <row r="979" ht="15.75" customHeight="1">
      <c r="N979" s="10"/>
      <c r="O979" s="10"/>
    </row>
    <row r="980" ht="15.75" customHeight="1">
      <c r="N980" s="10"/>
      <c r="O980" s="10"/>
    </row>
    <row r="981" ht="15.75" customHeight="1">
      <c r="N981" s="10"/>
      <c r="O981" s="10"/>
    </row>
    <row r="982" ht="15.75" customHeight="1">
      <c r="N982" s="10"/>
      <c r="O982" s="10"/>
    </row>
    <row r="983" ht="15.75" customHeight="1">
      <c r="N983" s="10"/>
      <c r="O983" s="10"/>
    </row>
    <row r="984" ht="15.75" customHeight="1">
      <c r="N984" s="10"/>
      <c r="O984" s="10"/>
    </row>
    <row r="985" ht="15.75" customHeight="1">
      <c r="N985" s="10"/>
      <c r="O985" s="10"/>
    </row>
    <row r="986" ht="15.75" customHeight="1">
      <c r="N986" s="10"/>
      <c r="O986" s="10"/>
    </row>
    <row r="987" ht="15.75" customHeight="1">
      <c r="N987" s="10"/>
      <c r="O987" s="10"/>
    </row>
    <row r="988" ht="15.75" customHeight="1">
      <c r="N988" s="10"/>
      <c r="O988" s="10"/>
    </row>
    <row r="989" ht="15.75" customHeight="1">
      <c r="N989" s="10"/>
      <c r="O989" s="10"/>
    </row>
    <row r="990" ht="15.75" customHeight="1">
      <c r="N990" s="10"/>
      <c r="O990" s="10"/>
    </row>
    <row r="991" ht="15.75" customHeight="1">
      <c r="N991" s="10"/>
      <c r="O991" s="10"/>
    </row>
    <row r="992" ht="15.75" customHeight="1">
      <c r="N992" s="10"/>
      <c r="O992" s="10"/>
    </row>
    <row r="993" ht="15.75" customHeight="1">
      <c r="N993" s="10"/>
      <c r="O993" s="10"/>
    </row>
    <row r="994" ht="15.75" customHeight="1">
      <c r="N994" s="10"/>
      <c r="O994" s="10"/>
    </row>
    <row r="995" ht="15.75" customHeight="1">
      <c r="N995" s="10"/>
      <c r="O995" s="10"/>
    </row>
    <row r="996" ht="15.75" customHeight="1">
      <c r="N996" s="10"/>
      <c r="O996" s="10"/>
    </row>
    <row r="997" ht="15.75" customHeight="1">
      <c r="N997" s="10"/>
      <c r="O997" s="10"/>
    </row>
    <row r="998" ht="15.75" customHeight="1">
      <c r="N998" s="10"/>
      <c r="O998" s="10"/>
    </row>
    <row r="999" ht="15.75" customHeight="1">
      <c r="N999" s="10"/>
      <c r="O999" s="10"/>
    </row>
    <row r="1000" ht="15.75" customHeight="1">
      <c r="N1000" s="10"/>
      <c r="O1000" s="10"/>
    </row>
  </sheetData>
  <mergeCells count="19">
    <mergeCell ref="D7:E7"/>
    <mergeCell ref="F7:G7"/>
    <mergeCell ref="H7:I7"/>
    <mergeCell ref="J7:K7"/>
    <mergeCell ref="D8:D9"/>
    <mergeCell ref="E8:E9"/>
    <mergeCell ref="F8:F9"/>
    <mergeCell ref="G8:G9"/>
    <mergeCell ref="H8:H9"/>
    <mergeCell ref="I8:I9"/>
    <mergeCell ref="J8:J9"/>
    <mergeCell ref="K8:K9"/>
    <mergeCell ref="A1:B1"/>
    <mergeCell ref="A3:K3"/>
    <mergeCell ref="A4:K4"/>
    <mergeCell ref="A5:A9"/>
    <mergeCell ref="B5:B9"/>
    <mergeCell ref="D5:K6"/>
    <mergeCell ref="C7:C9"/>
  </mergeCells>
  <printOptions/>
  <pageMargins bottom="0.3937007874015748" footer="0.0" header="0.0" left="0.1968503937007874" right="0.1968503937007874" top="0.3937007874015748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2018-05-24T07:50:42Z</dcterms:created>
  <dc:creator>директор</dc:creator>
</cp:coreProperties>
</file>